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ce\akce_MENDREK\cesky_tesin_soc_byty\RDS\D1.4.5_slaboproud\"/>
    </mc:Choice>
  </mc:AlternateContent>
  <xr:revisionPtr revIDLastSave="0" documentId="13_ncr:1_{87CE7086-FBB9-4F6A-AA31-7197431F7BEB}" xr6:coauthVersionLast="47" xr6:coauthVersionMax="47" xr10:uidLastSave="{00000000-0000-0000-0000-000000000000}"/>
  <bookViews>
    <workbookView xWindow="28680" yWindow="-120" windowWidth="29040" windowHeight="15990" firstSheet="1" activeTab="1" xr2:uid="{1F9ABBF4-61AE-4942-B4DD-89A44FF597FB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Pol'!$A$1:$U$117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8" i="12"/>
  <c r="M9" i="12"/>
  <c r="O9" i="12"/>
  <c r="O8" i="12" s="1"/>
  <c r="Q9" i="12"/>
  <c r="U9" i="12"/>
  <c r="M10" i="12"/>
  <c r="O10" i="12"/>
  <c r="Q10" i="12"/>
  <c r="U10" i="12"/>
  <c r="M11" i="12"/>
  <c r="O11" i="12"/>
  <c r="Q11" i="12"/>
  <c r="U11" i="12"/>
  <c r="M12" i="12"/>
  <c r="O12" i="12"/>
  <c r="Q12" i="12"/>
  <c r="U12" i="12"/>
  <c r="M13" i="12"/>
  <c r="O13" i="12"/>
  <c r="Q13" i="12"/>
  <c r="U13" i="12"/>
  <c r="M14" i="12"/>
  <c r="O14" i="12"/>
  <c r="Q14" i="12"/>
  <c r="U14" i="12"/>
  <c r="M16" i="12"/>
  <c r="O16" i="12"/>
  <c r="Q16" i="12"/>
  <c r="U16" i="12"/>
  <c r="M17" i="12"/>
  <c r="O17" i="12"/>
  <c r="Q17" i="12"/>
  <c r="U17" i="12"/>
  <c r="M18" i="12"/>
  <c r="O18" i="12"/>
  <c r="Q18" i="12"/>
  <c r="U18" i="12"/>
  <c r="M19" i="12"/>
  <c r="O19" i="12"/>
  <c r="Q19" i="12"/>
  <c r="U19" i="12"/>
  <c r="M20" i="12"/>
  <c r="O20" i="12"/>
  <c r="Q20" i="12"/>
  <c r="U20" i="12"/>
  <c r="M21" i="12"/>
  <c r="O21" i="12"/>
  <c r="Q21" i="12"/>
  <c r="U21" i="12"/>
  <c r="M22" i="12"/>
  <c r="O22" i="12"/>
  <c r="Q22" i="12"/>
  <c r="U22" i="12"/>
  <c r="M23" i="12"/>
  <c r="O23" i="12"/>
  <c r="Q23" i="12"/>
  <c r="U23" i="12"/>
  <c r="M24" i="12"/>
  <c r="O24" i="12"/>
  <c r="Q24" i="12"/>
  <c r="U24" i="12"/>
  <c r="M25" i="12"/>
  <c r="O25" i="12"/>
  <c r="Q25" i="12"/>
  <c r="U25" i="12"/>
  <c r="M26" i="12"/>
  <c r="O26" i="12"/>
  <c r="Q26" i="12"/>
  <c r="U26" i="12"/>
  <c r="M27" i="12"/>
  <c r="O27" i="12"/>
  <c r="Q27" i="12"/>
  <c r="U27" i="12"/>
  <c r="M28" i="12"/>
  <c r="O28" i="12"/>
  <c r="Q28" i="12"/>
  <c r="U28" i="12"/>
  <c r="M29" i="12"/>
  <c r="O29" i="12"/>
  <c r="Q29" i="12"/>
  <c r="U29" i="12"/>
  <c r="M30" i="12"/>
  <c r="O30" i="12"/>
  <c r="Q30" i="12"/>
  <c r="U30" i="12"/>
  <c r="M31" i="12"/>
  <c r="O31" i="12"/>
  <c r="Q31" i="12"/>
  <c r="U31" i="12"/>
  <c r="M32" i="12"/>
  <c r="O32" i="12"/>
  <c r="Q32" i="12"/>
  <c r="U32" i="12"/>
  <c r="M33" i="12"/>
  <c r="O33" i="12"/>
  <c r="Q33" i="12"/>
  <c r="U33" i="12"/>
  <c r="M34" i="12"/>
  <c r="O34" i="12"/>
  <c r="Q34" i="12"/>
  <c r="U34" i="12"/>
  <c r="M35" i="12"/>
  <c r="O35" i="12"/>
  <c r="Q35" i="12"/>
  <c r="U35" i="12"/>
  <c r="M36" i="12"/>
  <c r="O36" i="12"/>
  <c r="Q36" i="12"/>
  <c r="U36" i="12"/>
  <c r="M37" i="12"/>
  <c r="O37" i="12"/>
  <c r="Q37" i="12"/>
  <c r="U37" i="12"/>
  <c r="M38" i="12"/>
  <c r="O38" i="12"/>
  <c r="Q38" i="12"/>
  <c r="U38" i="12"/>
  <c r="M39" i="12"/>
  <c r="O39" i="12"/>
  <c r="Q39" i="12"/>
  <c r="U39" i="12"/>
  <c r="M40" i="12"/>
  <c r="O40" i="12"/>
  <c r="Q40" i="12"/>
  <c r="U40" i="12"/>
  <c r="M41" i="12"/>
  <c r="O41" i="12"/>
  <c r="Q41" i="12"/>
  <c r="U41" i="12"/>
  <c r="M42" i="12"/>
  <c r="O42" i="12"/>
  <c r="Q42" i="12"/>
  <c r="U42" i="12"/>
  <c r="M43" i="12"/>
  <c r="O43" i="12"/>
  <c r="Q43" i="12"/>
  <c r="U43" i="12"/>
  <c r="M44" i="12"/>
  <c r="O44" i="12"/>
  <c r="Q44" i="12"/>
  <c r="U44" i="12"/>
  <c r="M45" i="12"/>
  <c r="O45" i="12"/>
  <c r="Q45" i="12"/>
  <c r="U45" i="12"/>
  <c r="M46" i="12"/>
  <c r="O46" i="12"/>
  <c r="Q46" i="12"/>
  <c r="U46" i="12"/>
  <c r="M47" i="12"/>
  <c r="O47" i="12"/>
  <c r="Q47" i="12"/>
  <c r="U47" i="12"/>
  <c r="M48" i="12"/>
  <c r="O48" i="12"/>
  <c r="Q48" i="12"/>
  <c r="U48" i="12"/>
  <c r="M49" i="12"/>
  <c r="O49" i="12"/>
  <c r="Q49" i="12"/>
  <c r="U49" i="12"/>
  <c r="M50" i="12"/>
  <c r="O50" i="12"/>
  <c r="Q50" i="12"/>
  <c r="U50" i="12"/>
  <c r="M51" i="12"/>
  <c r="O51" i="12"/>
  <c r="Q51" i="12"/>
  <c r="U51" i="12"/>
  <c r="M52" i="12"/>
  <c r="O52" i="12"/>
  <c r="Q52" i="12"/>
  <c r="U52" i="12"/>
  <c r="M53" i="12"/>
  <c r="O53" i="12"/>
  <c r="Q53" i="12"/>
  <c r="U53" i="12"/>
  <c r="M54" i="12"/>
  <c r="O54" i="12"/>
  <c r="Q54" i="12"/>
  <c r="U54" i="12"/>
  <c r="M55" i="12"/>
  <c r="O55" i="12"/>
  <c r="Q55" i="12"/>
  <c r="U55" i="12"/>
  <c r="M56" i="12"/>
  <c r="O56" i="12"/>
  <c r="Q56" i="12"/>
  <c r="U56" i="12"/>
  <c r="M57" i="12"/>
  <c r="O57" i="12"/>
  <c r="Q57" i="12"/>
  <c r="U57" i="12"/>
  <c r="M58" i="12"/>
  <c r="O58" i="12"/>
  <c r="Q58" i="12"/>
  <c r="U58" i="12"/>
  <c r="M59" i="12"/>
  <c r="O59" i="12"/>
  <c r="Q59" i="12"/>
  <c r="U59" i="12"/>
  <c r="M60" i="12"/>
  <c r="O60" i="12"/>
  <c r="Q60" i="12"/>
  <c r="U60" i="12"/>
  <c r="M61" i="12"/>
  <c r="O61" i="12"/>
  <c r="Q61" i="12"/>
  <c r="U61" i="12"/>
  <c r="M62" i="12"/>
  <c r="O62" i="12"/>
  <c r="Q62" i="12"/>
  <c r="U62" i="12"/>
  <c r="M63" i="12"/>
  <c r="O63" i="12"/>
  <c r="Q63" i="12"/>
  <c r="U63" i="12"/>
  <c r="M64" i="12"/>
  <c r="O64" i="12"/>
  <c r="Q64" i="12"/>
  <c r="U64" i="12"/>
  <c r="M65" i="12"/>
  <c r="O65" i="12"/>
  <c r="Q65" i="12"/>
  <c r="U65" i="12"/>
  <c r="M66" i="12"/>
  <c r="O66" i="12"/>
  <c r="Q66" i="12"/>
  <c r="U66" i="12"/>
  <c r="M67" i="12"/>
  <c r="O67" i="12"/>
  <c r="Q67" i="12"/>
  <c r="U67" i="12"/>
  <c r="M68" i="12"/>
  <c r="O68" i="12"/>
  <c r="Q68" i="12"/>
  <c r="U68" i="12"/>
  <c r="M69" i="12"/>
  <c r="O69" i="12"/>
  <c r="Q69" i="12"/>
  <c r="U69" i="12"/>
  <c r="M70" i="12"/>
  <c r="O70" i="12"/>
  <c r="Q70" i="12"/>
  <c r="U70" i="12"/>
  <c r="M71" i="12"/>
  <c r="O71" i="12"/>
  <c r="Q71" i="12"/>
  <c r="U71" i="12"/>
  <c r="M72" i="12"/>
  <c r="O72" i="12"/>
  <c r="Q72" i="12"/>
  <c r="U72" i="12"/>
  <c r="M73" i="12"/>
  <c r="O73" i="12"/>
  <c r="Q73" i="12"/>
  <c r="U73" i="12"/>
  <c r="M74" i="12"/>
  <c r="O74" i="12"/>
  <c r="Q74" i="12"/>
  <c r="U74" i="12"/>
  <c r="M75" i="12"/>
  <c r="O75" i="12"/>
  <c r="Q75" i="12"/>
  <c r="U75" i="12"/>
  <c r="M76" i="12"/>
  <c r="O76" i="12"/>
  <c r="Q76" i="12"/>
  <c r="U76" i="12"/>
  <c r="M77" i="12"/>
  <c r="O77" i="12"/>
  <c r="Q77" i="12"/>
  <c r="U77" i="12"/>
  <c r="M78" i="12"/>
  <c r="O78" i="12"/>
  <c r="Q78" i="12"/>
  <c r="U78" i="12"/>
  <c r="M79" i="12"/>
  <c r="O79" i="12"/>
  <c r="Q79" i="12"/>
  <c r="U79" i="12"/>
  <c r="M80" i="12"/>
  <c r="O80" i="12"/>
  <c r="Q80" i="12"/>
  <c r="U80" i="12"/>
  <c r="M81" i="12"/>
  <c r="O81" i="12"/>
  <c r="Q81" i="12"/>
  <c r="U81" i="12"/>
  <c r="M82" i="12"/>
  <c r="O82" i="12"/>
  <c r="Q82" i="12"/>
  <c r="U82" i="12"/>
  <c r="M83" i="12"/>
  <c r="O83" i="12"/>
  <c r="Q83" i="12"/>
  <c r="U83" i="12"/>
  <c r="M84" i="12"/>
  <c r="O84" i="12"/>
  <c r="Q84" i="12"/>
  <c r="U84" i="12"/>
  <c r="M85" i="12"/>
  <c r="O85" i="12"/>
  <c r="Q85" i="12"/>
  <c r="U85" i="12"/>
  <c r="M86" i="12"/>
  <c r="O86" i="12"/>
  <c r="Q86" i="12"/>
  <c r="U86" i="12"/>
  <c r="M87" i="12"/>
  <c r="O87" i="12"/>
  <c r="Q87" i="12"/>
  <c r="U87" i="12"/>
  <c r="M88" i="12"/>
  <c r="O88" i="12"/>
  <c r="Q88" i="12"/>
  <c r="U88" i="12"/>
  <c r="M89" i="12"/>
  <c r="O89" i="12"/>
  <c r="Q89" i="12"/>
  <c r="U89" i="12"/>
  <c r="M90" i="12"/>
  <c r="O90" i="12"/>
  <c r="Q90" i="12"/>
  <c r="U90" i="12"/>
  <c r="M91" i="12"/>
  <c r="O91" i="12"/>
  <c r="Q91" i="12"/>
  <c r="U91" i="12"/>
  <c r="M92" i="12"/>
  <c r="O92" i="12"/>
  <c r="Q92" i="12"/>
  <c r="U92" i="12"/>
  <c r="M93" i="12"/>
  <c r="O93" i="12"/>
  <c r="Q93" i="12"/>
  <c r="U93" i="12"/>
  <c r="M94" i="12"/>
  <c r="O94" i="12"/>
  <c r="Q94" i="12"/>
  <c r="U94" i="12"/>
  <c r="M95" i="12"/>
  <c r="O95" i="12"/>
  <c r="Q95" i="12"/>
  <c r="U95" i="12"/>
  <c r="M96" i="12"/>
  <c r="O96" i="12"/>
  <c r="Q96" i="12"/>
  <c r="U96" i="12"/>
  <c r="M97" i="12"/>
  <c r="O97" i="12"/>
  <c r="Q97" i="12"/>
  <c r="U97" i="12"/>
  <c r="M98" i="12"/>
  <c r="O98" i="12"/>
  <c r="Q98" i="12"/>
  <c r="U98" i="12"/>
  <c r="M99" i="12"/>
  <c r="O99" i="12"/>
  <c r="Q99" i="12"/>
  <c r="U99" i="12"/>
  <c r="M100" i="12"/>
  <c r="O100" i="12"/>
  <c r="Q100" i="12"/>
  <c r="U100" i="12"/>
  <c r="M101" i="12"/>
  <c r="O101" i="12"/>
  <c r="Q101" i="12"/>
  <c r="U101" i="12"/>
  <c r="M102" i="12"/>
  <c r="O102" i="12"/>
  <c r="Q102" i="12"/>
  <c r="U102" i="12"/>
  <c r="M103" i="12"/>
  <c r="O103" i="12"/>
  <c r="Q103" i="12"/>
  <c r="U103" i="12"/>
  <c r="M104" i="12"/>
  <c r="O104" i="12"/>
  <c r="Q104" i="12"/>
  <c r="U104" i="12"/>
  <c r="M105" i="12"/>
  <c r="O105" i="12"/>
  <c r="Q105" i="12"/>
  <c r="U105" i="12"/>
  <c r="M106" i="12"/>
  <c r="O106" i="12"/>
  <c r="Q106" i="12"/>
  <c r="U106" i="12"/>
  <c r="M107" i="12"/>
  <c r="O107" i="12"/>
  <c r="Q107" i="12"/>
  <c r="U107" i="12"/>
  <c r="M108" i="12"/>
  <c r="O108" i="12"/>
  <c r="Q108" i="12"/>
  <c r="U108" i="12"/>
  <c r="G109" i="12"/>
  <c r="M110" i="12"/>
  <c r="O110" i="12"/>
  <c r="Q110" i="12"/>
  <c r="U110" i="12"/>
  <c r="M111" i="12"/>
  <c r="O111" i="12"/>
  <c r="Q111" i="12"/>
  <c r="U111" i="12"/>
  <c r="M112" i="12"/>
  <c r="O112" i="12"/>
  <c r="Q112" i="12"/>
  <c r="U112" i="12"/>
  <c r="M113" i="12"/>
  <c r="O113" i="12"/>
  <c r="Q113" i="12"/>
  <c r="U113" i="12"/>
  <c r="M114" i="12"/>
  <c r="O114" i="12"/>
  <c r="Q114" i="12"/>
  <c r="U114" i="12"/>
  <c r="M115" i="12"/>
  <c r="O115" i="12"/>
  <c r="Q115" i="12"/>
  <c r="U115" i="12"/>
  <c r="G52" i="1"/>
  <c r="H52" i="1"/>
  <c r="I52" i="1"/>
  <c r="AZ43" i="1"/>
  <c r="F40" i="1"/>
  <c r="G40" i="1"/>
  <c r="H40" i="1"/>
  <c r="I40" i="1"/>
  <c r="J39" i="1" s="1"/>
  <c r="J40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M109" i="12" l="1"/>
  <c r="Q109" i="12"/>
  <c r="Q15" i="12"/>
  <c r="O15" i="12"/>
  <c r="M15" i="12"/>
  <c r="K8" i="12"/>
  <c r="U15" i="12"/>
  <c r="O109" i="12"/>
  <c r="U8" i="12"/>
  <c r="Q8" i="12"/>
  <c r="K109" i="12"/>
  <c r="I109" i="12"/>
  <c r="M8" i="12"/>
  <c r="U109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12927B73-6783-4C55-A1D5-7DC37E4F753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D9845DA6-A404-4094-B374-353B2306847F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C8764BA-211D-4149-9C83-30349EB67B0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50D56C3C-6371-4875-B4F3-AF1F6CAFB8FC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FC69D4C-9820-44B8-BCA5-BE0F18CDC48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C96078CE-E53E-4332-B769-4B8C8F6B06B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<sst xmlns="http://schemas.openxmlformats.org/spreadsheetml/2006/main" count="555" uniqueCount="296">
  <si>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</si>
  <si>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</si>
  <si>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</si>
  <si>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</si>
  <si>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</si>
  <si>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</si>
  <si>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</si>
  <si>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</si>
  <si>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</si>
  <si>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</si>
  <si>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</si>
  <si>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</si>
  <si>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</si>
  <si>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</si>
  <si>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</si>
  <si>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</si>
  <si>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</si>
  <si>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</si>
  <si>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</si>
  <si>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</si>
  <si>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</si>
  <si>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</si>
  <si>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</si>
  <si>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</si>
  <si>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</si>
  <si>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</si>
  <si>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</si>
  <si>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</si>
  <si>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</si>
  <si>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</si>
  <si>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</si>
  <si>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</si>
  <si>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</si>
  <si>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</si>
  <si>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</si>
  <si>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</si>
  <si>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</si>
  <si>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</si>
  <si>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</si>
  <si>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</si>
  <si>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</si>
  <si>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</si>
  <si>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</si>
  <si>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</si>
  <si>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</si>
  <si>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Podpora dostupného bydlení na ul.Tovární č.314/27</t>
  </si>
  <si>
    <t>Ing. Josef Nezval</t>
  </si>
  <si>
    <t>Hrabinská 1507/25a</t>
  </si>
  <si>
    <t>Český Těšín</t>
  </si>
  <si>
    <t>73701</t>
  </si>
  <si>
    <t>73277410</t>
  </si>
  <si>
    <t>Rozpočet</t>
  </si>
  <si>
    <t>Celkem za stavbu</t>
  </si>
  <si>
    <t>CZK</t>
  </si>
  <si>
    <t xml:space="preserve">Popis rozpočtu:  - </t>
  </si>
  <si>
    <t>D1.4.5_slaboproud</t>
  </si>
  <si>
    <t>Rekapitulace dílů</t>
  </si>
  <si>
    <t>Typ dílu</t>
  </si>
  <si>
    <t>97</t>
  </si>
  <si>
    <t>Prorážení otvorů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</si>
  <si>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</si>
  <si>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</si>
  <si>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</si>
  <si>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</si>
  <si>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</si>
  <si>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</si>
  <si>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</si>
  <si>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</si>
  <si>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</si>
  <si>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</si>
  <si>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</si>
  <si>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</si>
  <si>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</si>
  <si>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</si>
  <si>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</si>
  <si>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</si>
  <si>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</si>
  <si>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</si>
  <si>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</si>
  <si>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</si>
  <si>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</si>
  <si>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</si>
  <si>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</si>
  <si>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</si>
  <si>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</si>
  <si>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</si>
  <si>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</si>
  <si>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</si>
  <si>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</si>
  <si>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</si>
  <si>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</si>
  <si>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974031121R00</t>
  </si>
  <si>
    <t>Vysekání rýh ve zdi cihelné 3 x 3 cm</t>
  </si>
  <si>
    <t>m</t>
  </si>
  <si>
    <t>POL1_0</t>
  </si>
  <si>
    <t>974031122R00</t>
  </si>
  <si>
    <t>Vysekání rýh ve zdi cihelné 3 x 7 cm</t>
  </si>
  <si>
    <t>971033231R00</t>
  </si>
  <si>
    <t>Vybourání otv. zeď cihel. 0,0225 m2, tl. 15cm, MVC</t>
  </si>
  <si>
    <t>kus</t>
  </si>
  <si>
    <t>971033241R00</t>
  </si>
  <si>
    <t>Vybourání otv. zeď cihel. 0,0225 m2, tl. 30cm, MVC</t>
  </si>
  <si>
    <t>971033251R00</t>
  </si>
  <si>
    <t>Vybourání otv. zeď cihel. 0,0225 m2, tl. 45cm, MVC</t>
  </si>
  <si>
    <t>970041060R00</t>
  </si>
  <si>
    <t>Vrtání jádrové do prostého betonu do D 60 mm</t>
  </si>
  <si>
    <t>222260022R00</t>
  </si>
  <si>
    <t>Krabice KP 68 pod omítku + vysekání</t>
  </si>
  <si>
    <t>222260024R00</t>
  </si>
  <si>
    <t>Krabice KO 97 pod omítku + vysekání</t>
  </si>
  <si>
    <t>222260027R00</t>
  </si>
  <si>
    <t>Krabice KO 125 pod omítku + vysekání</t>
  </si>
  <si>
    <t>222260501R00</t>
  </si>
  <si>
    <t>Trubka pancéřová 16 pod omítku, do podlahy</t>
  </si>
  <si>
    <t>222260502R00</t>
  </si>
  <si>
    <t>Trubka pancéřová 21 pod omítku, do podlahy</t>
  </si>
  <si>
    <t>222260504R00</t>
  </si>
  <si>
    <t>Trubka pancéřová 32 pod omítku, do podlahy</t>
  </si>
  <si>
    <t>222260601R00</t>
  </si>
  <si>
    <t>Lišta vkládací do15x10, na úchyt.body, zavíčkování</t>
  </si>
  <si>
    <t>222260603R00</t>
  </si>
  <si>
    <t>Lišta vkládací 20x20, na úchyt.body, zavíčkování</t>
  </si>
  <si>
    <t>222290971R00</t>
  </si>
  <si>
    <t>Patch panel</t>
  </si>
  <si>
    <t>222290981R00</t>
  </si>
  <si>
    <t>Vyvazovací panel</t>
  </si>
  <si>
    <t>222291991R00</t>
  </si>
  <si>
    <t>Aktivní síťový prvek bez konfigurace</t>
  </si>
  <si>
    <t>222290001R00</t>
  </si>
  <si>
    <t>Zásuvka 1xRJ45 UTP kat.5e pod omítku</t>
  </si>
  <si>
    <t>222170021R00</t>
  </si>
  <si>
    <t>Měření útlumu na metal.míst.sděl. kabelu</t>
  </si>
  <si>
    <t>222170101R00</t>
  </si>
  <si>
    <t>Vyhotovení protokolu o měření metal. míst. kabelů</t>
  </si>
  <si>
    <t>hod</t>
  </si>
  <si>
    <t>222293012R00</t>
  </si>
  <si>
    <t>Měření do protokolu</t>
  </si>
  <si>
    <t>222111002R00</t>
  </si>
  <si>
    <t>Skříň rozvaděče do 20 p. na zeď</t>
  </si>
  <si>
    <t>222111204R00</t>
  </si>
  <si>
    <t>Samostatný objekt do 2400 p. racku 42U</t>
  </si>
  <si>
    <t>222112205R00</t>
  </si>
  <si>
    <t>Závěrečné práce v rozvaděči do 2400 p.</t>
  </si>
  <si>
    <t>222293001R00</t>
  </si>
  <si>
    <t>Vypáskování kabelů v rozvaděči</t>
  </si>
  <si>
    <t>222280206R00</t>
  </si>
  <si>
    <t>SEKU, SYKY, SYKFY do 7 mm vně.průměru v trubkách</t>
  </si>
  <si>
    <t>222280214R00</t>
  </si>
  <si>
    <t>Kabel UTP/FTP kat.5e v trubkách</t>
  </si>
  <si>
    <t>222731102R00</t>
  </si>
  <si>
    <t>Vnitřní dome kamera na úchytné body</t>
  </si>
  <si>
    <t>222731501R00</t>
  </si>
  <si>
    <t>Instalace SW, konfigurace a uvedení do provozu,  CCTV</t>
  </si>
  <si>
    <t>222731601R00</t>
  </si>
  <si>
    <t>Monitor do 19" do racku</t>
  </si>
  <si>
    <t>222731261R00</t>
  </si>
  <si>
    <t>IP videorekordér do 8 kanálů</t>
  </si>
  <si>
    <t>222325001R00</t>
  </si>
  <si>
    <t>Detektor PIR na předem připravené úchytné body</t>
  </si>
  <si>
    <t>222323231R00</t>
  </si>
  <si>
    <t>Zvonkové tlačítko, na úchyt.body</t>
  </si>
  <si>
    <t>222323337R00</t>
  </si>
  <si>
    <t>Kryt proti dešti</t>
  </si>
  <si>
    <t>222323305R00</t>
  </si>
  <si>
    <t>Domácí telefon analog. 1+N, na úchyt.body</t>
  </si>
  <si>
    <t>222323311R00</t>
  </si>
  <si>
    <t>Systémový zdroj, do rozvaděče</t>
  </si>
  <si>
    <t>222323316R00</t>
  </si>
  <si>
    <t>Elektrický otvírač</t>
  </si>
  <si>
    <t>222323321R00</t>
  </si>
  <si>
    <t>Tlačítkové tablo do zdi (do 9 tlač.el.vrát.)</t>
  </si>
  <si>
    <t>222330141R00</t>
  </si>
  <si>
    <t>Analogový stropní bodový hlásič na patici</t>
  </si>
  <si>
    <t>222280241R00</t>
  </si>
  <si>
    <t>Koaxiální kabel v trubkách</t>
  </si>
  <si>
    <t>222730001R00</t>
  </si>
  <si>
    <t>Účastnická zásuvka TV+R+SAT koncová pod omítku</t>
  </si>
  <si>
    <t>222730031R00</t>
  </si>
  <si>
    <t>Stožár a kotvení na sedl.střechu,do prostupu</t>
  </si>
  <si>
    <t>222730141R00</t>
  </si>
  <si>
    <t>Výložné ráhno se třmenem</t>
  </si>
  <si>
    <t>222730154R00</t>
  </si>
  <si>
    <t>Kompletace a montáž ant. IV-V pásmo nad 10 prvků</t>
  </si>
  <si>
    <t>222730161R00</t>
  </si>
  <si>
    <t>Kompletace a montáž par.antény</t>
  </si>
  <si>
    <t>222730172R00</t>
  </si>
  <si>
    <t>Anténní zesilovač</t>
  </si>
  <si>
    <t>222730281R00</t>
  </si>
  <si>
    <t>Rozvodnice STA na omítku</t>
  </si>
  <si>
    <t>222730331R00</t>
  </si>
  <si>
    <t>Připojení zesilovací soupravy na rozvod STA</t>
  </si>
  <si>
    <t>222730301R00</t>
  </si>
  <si>
    <t>Uzemnění nosných částí a  trubek</t>
  </si>
  <si>
    <t>222730362R00</t>
  </si>
  <si>
    <t>Slučovač, rozbočovač nebo odbočovač do krabice</t>
  </si>
  <si>
    <t>222730363R00</t>
  </si>
  <si>
    <t>Multipřepínač do rozvaděče</t>
  </si>
  <si>
    <t>222730364R00</t>
  </si>
  <si>
    <t>Systémový zdroj do rozvaděče</t>
  </si>
  <si>
    <t>222730371R00</t>
  </si>
  <si>
    <t>Zakončovací člen</t>
  </si>
  <si>
    <t>222730375R00</t>
  </si>
  <si>
    <t>Montáž F konektoru</t>
  </si>
  <si>
    <t>222730401R00</t>
  </si>
  <si>
    <t>Nastavení a zprovoznění hl.stanice vč. ant.sestavy</t>
  </si>
  <si>
    <t>222730406R00</t>
  </si>
  <si>
    <t>Měření na úč.zásuvce všechny kanály</t>
  </si>
  <si>
    <t>345711590R</t>
  </si>
  <si>
    <t>Trubka elektroinstalační ohebná Monoflex 1416E</t>
  </si>
  <si>
    <t>POL3_0</t>
  </si>
  <si>
    <t>345711592R</t>
  </si>
  <si>
    <t>Trubka elektroinstalační ohebná Monoflex 1425</t>
  </si>
  <si>
    <t>345711593R</t>
  </si>
  <si>
    <t>Trubka elektroinstalační ohebná Monoflex 1432</t>
  </si>
  <si>
    <t>34572105R</t>
  </si>
  <si>
    <t>Lišta vkládací z PVC délka 2 m, LV 18 x 13 mm</t>
  </si>
  <si>
    <t>34572174R</t>
  </si>
  <si>
    <t>Lišta hranatá LHD 25 x 20 mm, délka 2 m</t>
  </si>
  <si>
    <t>371201303R</t>
  </si>
  <si>
    <t>Kabel UTP dvojitý plášť Cat5e, balení po 305 m</t>
  </si>
  <si>
    <t>34121050R</t>
  </si>
  <si>
    <t>Kabel sdělovací s Cu jádrem SYKFY 5 x 2 x 0,50 mm</t>
  </si>
  <si>
    <t>371202012R</t>
  </si>
  <si>
    <t>Zásuvka datová Opál 1xRJ45</t>
  </si>
  <si>
    <t>357311023R</t>
  </si>
  <si>
    <t>Rozvaděč nástěnný 19", výška 12U, hloubka 450 mm</t>
  </si>
  <si>
    <t>R01</t>
  </si>
  <si>
    <t>Patch panel 19"Patch panel 24xRj-45 Cat 5e UTP 1U</t>
  </si>
  <si>
    <t>R02</t>
  </si>
  <si>
    <t>Ventilační jednotka střešní/podlahová, 2x pozice</t>
  </si>
  <si>
    <t>R03</t>
  </si>
  <si>
    <t xml:space="preserve">19" vyvazovací panel 1U, 5 x plastová úchytka </t>
  </si>
  <si>
    <t>R04</t>
  </si>
  <si>
    <t>propojovací kabely RJ45/RJ45 cat.5e - 3m</t>
  </si>
  <si>
    <t>R05</t>
  </si>
  <si>
    <t>switch 24x 10/100 RJ45 portů+2x 10/100/1000 RJ45, porty + 2x Gb SFP porty PoE</t>
  </si>
  <si>
    <t>R10</t>
  </si>
  <si>
    <t>IP venkovní dome kamera Full HD rozlišením, motorický zoom  krytí IP66 IR LED přísvit 30m</t>
  </si>
  <si>
    <t>R11</t>
  </si>
  <si>
    <t>Videorekordér IP síťový 4-kanálový maximální, rozlišení 5MPx na kameru, podpora 4x audio z IP</t>
  </si>
  <si>
    <t>R12</t>
  </si>
  <si>
    <t xml:space="preserve">Přídavný HDD k NVR, 4TB </t>
  </si>
  <si>
    <t>R16</t>
  </si>
  <si>
    <t>interkom - IP(pobočka k tel ústředně) 3*1 button+, keypad + zdroj krabice, stříška</t>
  </si>
  <si>
    <t>38226806R</t>
  </si>
  <si>
    <t>Telefon domácí nástěnný se bzučákem</t>
  </si>
  <si>
    <t>R</t>
  </si>
  <si>
    <t>Zvonkové tablo 8 tlačítek, čtečka čipů, 2-BUS systém</t>
  </si>
  <si>
    <t>Zápustná montážní krabice pro zvonkové tablo</t>
  </si>
  <si>
    <t>stříčka proti dešti pro zvonkové tablo</t>
  </si>
  <si>
    <t>síťový zdroj 60-15V/4A,el. pojistka, DIN4M</t>
  </si>
  <si>
    <t>Identifikační čip RFID: 125kHz - BIS bezkontaktní, přívěšek</t>
  </si>
  <si>
    <t>zvonkové tlačítko, pod omítku</t>
  </si>
  <si>
    <t>R23</t>
  </si>
  <si>
    <t>Reverzní elektrický zámek s napájením 12V DC s, opačnou funkcí otevření nastavitelnou západkou</t>
  </si>
  <si>
    <t>3412652210R</t>
  </si>
  <si>
    <t>Kabel koaxiální Cu, PVC 5 mm</t>
  </si>
  <si>
    <t>R24</t>
  </si>
  <si>
    <t>Zásuvka STA 4-2400MHz - kopmlet</t>
  </si>
  <si>
    <t>R25</t>
  </si>
  <si>
    <t>Oceloplechová rozvodnice STA, Rozměry 595 x 345 x 162mm.</t>
  </si>
  <si>
    <t>R27</t>
  </si>
  <si>
    <t>Anténa pro příjem DVB-T 21-69 kanál, 20dB, 10, prvků, reflektor 8 prvků, horizontální i</t>
  </si>
  <si>
    <t>R28</t>
  </si>
  <si>
    <t>Anténa pro příjem  DVB-T a LTE, kompatibilní anténa, 26.-60. kanál, zisk 15,5dB</t>
  </si>
  <si>
    <t>R29</t>
  </si>
  <si>
    <t xml:space="preserve">prof. zesil. s možnosti programování, celkem 7 vstupů. 5 vstupů UHF, 1 vstup FM, nap 230-240V,zdroj </t>
  </si>
  <si>
    <t>R30</t>
  </si>
  <si>
    <t>LTE filtr propustné pásmo 5-766 MHz-57, kanál/nepropustné 791-1800 MHz</t>
  </si>
  <si>
    <t>R33</t>
  </si>
  <si>
    <t>Anténní rozbočovač 8-násobný</t>
  </si>
  <si>
    <t>R34</t>
  </si>
  <si>
    <t>Ocelová konstukce pro antény, sedlová střecha</t>
  </si>
  <si>
    <t>Aut. detektor kouře-bateriové napájení akustická,, signalizace,hlasitost 85 dB,indikace stavu</t>
  </si>
  <si>
    <t>34126260R</t>
  </si>
  <si>
    <t>Kabel sdělovací Cu TCEPKPFLEZE 20 x 4 x 0,8 mm</t>
  </si>
  <si>
    <t>3457114750R</t>
  </si>
  <si>
    <t>Trubka kabelová chránička dělená 160/110, l= 1 m</t>
  </si>
  <si>
    <t>222260350R00</t>
  </si>
  <si>
    <t>Kabel. skříň MRK do 20 párů, zasekání v cih. zdivu</t>
  </si>
  <si>
    <t>R35</t>
  </si>
  <si>
    <t>kabelová spojka zemní do, 20 párů D+M</t>
  </si>
  <si>
    <t>R91</t>
  </si>
  <si>
    <t>Pomocné montážní práce</t>
  </si>
  <si>
    <t>R92</t>
  </si>
  <si>
    <t>Demontáže, úprava stávající instalace</t>
  </si>
  <si>
    <t>R93</t>
  </si>
  <si>
    <t>Zednické přípomoci</t>
  </si>
  <si>
    <t>R98</t>
  </si>
  <si>
    <t xml:space="preserve">Zprovoznění systému SK, zaškolení uživatele </t>
  </si>
  <si>
    <t>R99</t>
  </si>
  <si>
    <t>Zprovoznění systému domácího vrýtného, zaškolení uživatele</t>
  </si>
  <si>
    <t>R100</t>
  </si>
  <si>
    <t>Zakreslení skutečného provedení stavby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</si>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</sst>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C2E71869-1E1E-4253-A527-BF84585613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66597-348C-4B8B-B7CC-305C42C280C7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4" t="s">
        <v>39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EC469-F149-4CC7-9193-53DF9E02616A}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G19" sqref="G19:H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3"/>
      <c r="B2" s="70" t="s">
        <v>40</v>
      </c>
      <c r="C2" s="71"/>
      <c r="D2" s="220" t="s">
        <v>45</v>
      </c>
      <c r="E2" s="221"/>
      <c r="F2" s="221"/>
      <c r="G2" s="221"/>
      <c r="H2" s="221"/>
      <c r="I2" s="221"/>
      <c r="J2" s="222"/>
      <c r="O2" s="1"/>
    </row>
    <row r="3" spans="1:15" ht="23.25" hidden="1" customHeight="1" x14ac:dyDescent="0.2">
      <c r="A3" s="3"/>
      <c r="B3" s="72" t="s">
        <v>43</v>
      </c>
      <c r="C3" s="73"/>
      <c r="D3" s="182"/>
      <c r="E3" s="183"/>
      <c r="F3" s="183"/>
      <c r="G3" s="183"/>
      <c r="H3" s="183"/>
      <c r="I3" s="183"/>
      <c r="J3" s="184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5" t="s">
        <v>46</v>
      </c>
      <c r="E11" s="215"/>
      <c r="F11" s="215"/>
      <c r="G11" s="215"/>
      <c r="H11" s="24" t="s">
        <v>33</v>
      </c>
      <c r="I11" s="79" t="s">
        <v>50</v>
      </c>
      <c r="J11" s="9"/>
    </row>
    <row r="12" spans="1:15" ht="15.75" customHeight="1" x14ac:dyDescent="0.2">
      <c r="A12" s="3"/>
      <c r="B12" s="34"/>
      <c r="C12" s="22"/>
      <c r="D12" s="201" t="s">
        <v>47</v>
      </c>
      <c r="E12" s="201"/>
      <c r="F12" s="201"/>
      <c r="G12" s="201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 t="s">
        <v>49</v>
      </c>
      <c r="D13" s="202" t="s">
        <v>48</v>
      </c>
      <c r="E13" s="202"/>
      <c r="F13" s="202"/>
      <c r="G13" s="202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23" t="s">
        <v>29</v>
      </c>
      <c r="F15" s="223"/>
      <c r="G15" s="197" t="s">
        <v>30</v>
      </c>
      <c r="H15" s="197"/>
      <c r="I15" s="197" t="s">
        <v>28</v>
      </c>
      <c r="J15" s="198"/>
    </row>
    <row r="16" spans="1:15" ht="23.25" customHeight="1" x14ac:dyDescent="0.2">
      <c r="A16" s="127" t="s">
        <v>23</v>
      </c>
      <c r="B16" s="128" t="s">
        <v>23</v>
      </c>
      <c r="C16" s="47"/>
      <c r="D16" s="48"/>
      <c r="E16" s="199"/>
      <c r="F16" s="200"/>
      <c r="G16" s="199"/>
      <c r="H16" s="200"/>
      <c r="I16" s="199"/>
      <c r="J16" s="212"/>
    </row>
    <row r="17" spans="1:10" ht="23.25" customHeight="1" x14ac:dyDescent="0.2">
      <c r="A17" s="127" t="s">
        <v>24</v>
      </c>
      <c r="B17" s="128" t="s">
        <v>24</v>
      </c>
      <c r="C17" s="47"/>
      <c r="D17" s="48"/>
      <c r="E17" s="199"/>
      <c r="F17" s="200"/>
      <c r="G17" s="199"/>
      <c r="H17" s="200"/>
      <c r="I17" s="199"/>
      <c r="J17" s="212"/>
    </row>
    <row r="18" spans="1:10" ht="23.25" customHeight="1" x14ac:dyDescent="0.2">
      <c r="A18" s="127" t="s">
        <v>25</v>
      </c>
      <c r="B18" s="128" t="s">
        <v>25</v>
      </c>
      <c r="C18" s="47"/>
      <c r="D18" s="48"/>
      <c r="E18" s="199"/>
      <c r="F18" s="200"/>
      <c r="G18" s="199"/>
      <c r="H18" s="200"/>
      <c r="I18" s="199"/>
      <c r="J18" s="212"/>
    </row>
    <row r="19" spans="1:10" ht="23.25" customHeight="1" x14ac:dyDescent="0.2">
      <c r="A19" s="127" t="s">
        <v>62</v>
      </c>
      <c r="B19" s="128" t="s">
        <v>26</v>
      </c>
      <c r="C19" s="47"/>
      <c r="D19" s="48"/>
      <c r="E19" s="199"/>
      <c r="F19" s="200"/>
      <c r="G19" s="199"/>
      <c r="H19" s="200"/>
      <c r="I19" s="199"/>
      <c r="J19" s="212"/>
    </row>
    <row r="20" spans="1:10" ht="23.25" customHeight="1" x14ac:dyDescent="0.2">
      <c r="A20" s="127" t="s">
        <v>63</v>
      </c>
      <c r="B20" s="128" t="s">
        <v>27</v>
      </c>
      <c r="C20" s="47"/>
      <c r="D20" s="48"/>
      <c r="E20" s="199"/>
      <c r="F20" s="200"/>
      <c r="G20" s="199"/>
      <c r="H20" s="200"/>
      <c r="I20" s="199"/>
      <c r="J20" s="212"/>
    </row>
    <row r="21" spans="1:10" ht="23.25" customHeight="1" x14ac:dyDescent="0.2">
      <c r="A21" s="3"/>
      <c r="B21" s="63" t="s">
        <v>28</v>
      </c>
      <c r="C21" s="64"/>
      <c r="D21" s="65"/>
      <c r="E21" s="213">
        <f>SUM(E16:F20)</f>
        <v>0</v>
      </c>
      <c r="F21" s="214"/>
      <c r="G21" s="213">
        <f>SUM(G16:H20)</f>
        <v>0</v>
      </c>
      <c r="H21" s="214"/>
      <c r="I21" s="213">
        <f>SUM(I16:J20)</f>
        <v>0</v>
      </c>
      <c r="J21" s="219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0">
        <v>0</v>
      </c>
      <c r="H23" s="211"/>
      <c r="I23" s="211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7">
        <v>0</v>
      </c>
      <c r="H24" s="218"/>
      <c r="I24" s="218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0">
        <v>0</v>
      </c>
      <c r="H25" s="211"/>
      <c r="I25" s="211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7">
        <v>0</v>
      </c>
      <c r="H26" s="208"/>
      <c r="I26" s="208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9">
        <v>0.5</v>
      </c>
      <c r="H27" s="209"/>
      <c r="I27" s="209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5">
        <v>0</v>
      </c>
      <c r="H28" s="196"/>
      <c r="I28" s="196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5"/>
      <c r="H29" s="195"/>
      <c r="I29" s="195"/>
      <c r="J29" s="105" t="s">
        <v>53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45797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03"/>
      <c r="E34" s="203"/>
      <c r="G34" s="203"/>
      <c r="H34" s="203"/>
      <c r="I34" s="203"/>
      <c r="J34" s="31"/>
    </row>
    <row r="35" spans="1:52" ht="12.75" customHeight="1" x14ac:dyDescent="0.2">
      <c r="A35" s="3"/>
      <c r="B35" s="3"/>
      <c r="D35" s="216" t="s">
        <v>2</v>
      </c>
      <c r="E35" s="216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52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52" ht="25.5" hidden="1" customHeight="1" x14ac:dyDescent="0.2">
      <c r="A39" s="83">
        <v>1</v>
      </c>
      <c r="B39" s="89" t="s">
        <v>51</v>
      </c>
      <c r="C39" s="185" t="s">
        <v>45</v>
      </c>
      <c r="D39" s="186"/>
      <c r="E39" s="186"/>
      <c r="F39" s="94">
        <v>0</v>
      </c>
      <c r="G39" s="95">
        <v>0</v>
      </c>
      <c r="H39" s="96">
        <v>0</v>
      </c>
      <c r="I39" s="96">
        <v>414566.5</v>
      </c>
      <c r="J39" s="90">
        <f>IF(CenaCelkemVypocet=0,"",I39/CenaCelkemVypocet*100)</f>
        <v>100</v>
      </c>
    </row>
    <row r="40" spans="1:52" ht="25.5" hidden="1" customHeight="1" x14ac:dyDescent="0.2">
      <c r="A40" s="83"/>
      <c r="B40" s="187" t="s">
        <v>52</v>
      </c>
      <c r="C40" s="188"/>
      <c r="D40" s="188"/>
      <c r="E40" s="189"/>
      <c r="F40" s="97">
        <f>SUMIF(A39:A39,"=1",F39:F39)</f>
        <v>0</v>
      </c>
      <c r="G40" s="98">
        <f>SUMIF(A39:A39,"=1",G39:G39)</f>
        <v>0</v>
      </c>
      <c r="H40" s="98">
        <f>SUMIF(A39:A39,"=1",H39:H39)</f>
        <v>0</v>
      </c>
      <c r="I40" s="98">
        <f>SUMIF(A39:A39,"=1",I39:I39)</f>
        <v>414566.5</v>
      </c>
      <c r="J40" s="84">
        <f>SUMIF(A39:A39,"=1",J39:J39)</f>
        <v>100</v>
      </c>
    </row>
    <row r="42" spans="1:52" x14ac:dyDescent="0.2">
      <c r="B42" t="s">
        <v>54</v>
      </c>
    </row>
    <row r="43" spans="1:52" x14ac:dyDescent="0.2">
      <c r="B43" s="190" t="s">
        <v>55</v>
      </c>
      <c r="C43" s="190"/>
      <c r="D43" s="190"/>
      <c r="E43" s="190"/>
      <c r="F43" s="190"/>
      <c r="G43" s="190"/>
      <c r="H43" s="190"/>
      <c r="I43" s="190"/>
      <c r="J43" s="190"/>
      <c r="AZ43" s="106" t="str">
        <f>B43</f>
        <v>D1.4.5_slaboproud</v>
      </c>
    </row>
    <row r="46" spans="1:52" ht="15.75" x14ac:dyDescent="0.25">
      <c r="B46" s="107" t="s">
        <v>56</v>
      </c>
    </row>
    <row r="48" spans="1:52" ht="25.5" customHeight="1" x14ac:dyDescent="0.2">
      <c r="A48" s="108"/>
      <c r="B48" s="112" t="s">
        <v>16</v>
      </c>
      <c r="C48" s="112" t="s">
        <v>5</v>
      </c>
      <c r="D48" s="113"/>
      <c r="E48" s="113"/>
      <c r="F48" s="116" t="s">
        <v>57</v>
      </c>
      <c r="G48" s="116" t="s">
        <v>29</v>
      </c>
      <c r="H48" s="116" t="s">
        <v>30</v>
      </c>
      <c r="I48" s="191" t="s">
        <v>28</v>
      </c>
      <c r="J48" s="191"/>
    </row>
    <row r="49" spans="1:10" ht="25.5" customHeight="1" x14ac:dyDescent="0.2">
      <c r="A49" s="109"/>
      <c r="B49" s="119" t="s">
        <v>58</v>
      </c>
      <c r="C49" s="193" t="s">
        <v>59</v>
      </c>
      <c r="D49" s="194"/>
      <c r="E49" s="194"/>
      <c r="F49" s="123" t="s">
        <v>23</v>
      </c>
      <c r="G49" s="120"/>
      <c r="H49" s="120"/>
      <c r="I49" s="192"/>
      <c r="J49" s="192"/>
    </row>
    <row r="50" spans="1:10" ht="25.5" customHeight="1" x14ac:dyDescent="0.2">
      <c r="A50" s="109"/>
      <c r="B50" s="111" t="s">
        <v>60</v>
      </c>
      <c r="C50" s="176" t="s">
        <v>61</v>
      </c>
      <c r="D50" s="177"/>
      <c r="E50" s="177"/>
      <c r="F50" s="124" t="s">
        <v>25</v>
      </c>
      <c r="G50" s="117"/>
      <c r="H50" s="117"/>
      <c r="I50" s="175"/>
      <c r="J50" s="175"/>
    </row>
    <row r="51" spans="1:10" ht="25.5" customHeight="1" x14ac:dyDescent="0.2">
      <c r="A51" s="109"/>
      <c r="B51" s="121" t="s">
        <v>62</v>
      </c>
      <c r="C51" s="179" t="s">
        <v>26</v>
      </c>
      <c r="D51" s="180"/>
      <c r="E51" s="180"/>
      <c r="F51" s="125" t="s">
        <v>62</v>
      </c>
      <c r="G51" s="122"/>
      <c r="H51" s="122"/>
      <c r="I51" s="178"/>
      <c r="J51" s="178"/>
    </row>
    <row r="52" spans="1:10" ht="25.5" customHeight="1" x14ac:dyDescent="0.2">
      <c r="A52" s="110"/>
      <c r="B52" s="114" t="s">
        <v>1</v>
      </c>
      <c r="C52" s="114"/>
      <c r="D52" s="115"/>
      <c r="E52" s="115"/>
      <c r="F52" s="126"/>
      <c r="G52" s="118">
        <f>SUM(G49:G51)</f>
        <v>0</v>
      </c>
      <c r="H52" s="118">
        <f>SUM(H49:H51)</f>
        <v>0</v>
      </c>
      <c r="I52" s="181">
        <f>SUM(I49:I51)</f>
        <v>0</v>
      </c>
      <c r="J52" s="181"/>
    </row>
    <row r="53" spans="1:10" x14ac:dyDescent="0.2">
      <c r="F53" s="82"/>
      <c r="G53" s="82"/>
      <c r="H53" s="82"/>
      <c r="I53" s="82"/>
      <c r="J53" s="82"/>
    </row>
    <row r="54" spans="1:10" x14ac:dyDescent="0.2">
      <c r="F54" s="82"/>
      <c r="G54" s="82"/>
      <c r="H54" s="82"/>
      <c r="I54" s="82"/>
      <c r="J54" s="82"/>
    </row>
    <row r="55" spans="1:10" x14ac:dyDescent="0.2">
      <c r="F55" s="82"/>
      <c r="G55" s="82"/>
      <c r="H55" s="82"/>
      <c r="I55" s="82"/>
      <c r="J55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D323-6487-4D4E-84D7-D34EF63D8497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4" t="s">
        <v>6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68" t="s">
        <v>41</v>
      </c>
      <c r="B2" s="67"/>
      <c r="C2" s="226"/>
      <c r="D2" s="226"/>
      <c r="E2" s="226"/>
      <c r="F2" s="226"/>
      <c r="G2" s="227"/>
    </row>
    <row r="3" spans="1:7" ht="24.95" hidden="1" customHeight="1" x14ac:dyDescent="0.2">
      <c r="A3" s="68" t="s">
        <v>7</v>
      </c>
      <c r="B3" s="67"/>
      <c r="C3" s="226"/>
      <c r="D3" s="226"/>
      <c r="E3" s="226"/>
      <c r="F3" s="226"/>
      <c r="G3" s="227"/>
    </row>
    <row r="4" spans="1:7" ht="24.95" hidden="1" customHeight="1" x14ac:dyDescent="0.2">
      <c r="A4" s="68" t="s">
        <v>8</v>
      </c>
      <c r="B4" s="67"/>
      <c r="C4" s="226"/>
      <c r="D4" s="226"/>
      <c r="E4" s="226"/>
      <c r="F4" s="226"/>
      <c r="G4" s="22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11B6-7D00-4059-862B-E2D540894C5B}">
  <sheetPr>
    <outlinePr summaryBelow="0"/>
  </sheetPr>
  <dimension ref="A1:BH117"/>
  <sheetViews>
    <sheetView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28" t="s">
        <v>6</v>
      </c>
      <c r="B1" s="228"/>
      <c r="C1" s="228"/>
      <c r="D1" s="228"/>
      <c r="E1" s="228"/>
      <c r="F1" s="228"/>
      <c r="G1" s="228"/>
      <c r="AE1" t="s">
        <v>65</v>
      </c>
    </row>
    <row r="2" spans="1:60" ht="24.95" customHeight="1" x14ac:dyDescent="0.2">
      <c r="A2" s="131" t="s">
        <v>64</v>
      </c>
      <c r="B2" s="129"/>
      <c r="C2" s="229" t="s">
        <v>45</v>
      </c>
      <c r="D2" s="230"/>
      <c r="E2" s="230"/>
      <c r="F2" s="230"/>
      <c r="G2" s="231"/>
      <c r="AE2" t="s">
        <v>66</v>
      </c>
    </row>
    <row r="3" spans="1:60" ht="24.95" hidden="1" customHeight="1" x14ac:dyDescent="0.2">
      <c r="A3" s="132" t="s">
        <v>7</v>
      </c>
      <c r="B3" s="130"/>
      <c r="C3" s="232"/>
      <c r="D3" s="233"/>
      <c r="E3" s="233"/>
      <c r="F3" s="233"/>
      <c r="G3" s="234"/>
      <c r="AE3" t="s">
        <v>67</v>
      </c>
    </row>
    <row r="4" spans="1:60" ht="24.95" hidden="1" customHeight="1" x14ac:dyDescent="0.2">
      <c r="A4" s="132" t="s">
        <v>8</v>
      </c>
      <c r="B4" s="130"/>
      <c r="C4" s="232"/>
      <c r="D4" s="233"/>
      <c r="E4" s="233"/>
      <c r="F4" s="233"/>
      <c r="G4" s="234"/>
      <c r="AE4" t="s">
        <v>68</v>
      </c>
    </row>
    <row r="5" spans="1:60" hidden="1" x14ac:dyDescent="0.2">
      <c r="A5" s="133" t="s">
        <v>69</v>
      </c>
      <c r="B5" s="134"/>
      <c r="C5" s="134"/>
      <c r="D5" s="135"/>
      <c r="E5" s="135"/>
      <c r="F5" s="135"/>
      <c r="G5" s="136"/>
      <c r="AE5" t="s">
        <v>70</v>
      </c>
    </row>
    <row r="7" spans="1:60" ht="38.25" x14ac:dyDescent="0.2">
      <c r="A7" s="141" t="s">
        <v>71</v>
      </c>
      <c r="B7" s="142" t="s">
        <v>72</v>
      </c>
      <c r="C7" s="142" t="s">
        <v>73</v>
      </c>
      <c r="D7" s="141" t="s">
        <v>74</v>
      </c>
      <c r="E7" s="141" t="s">
        <v>75</v>
      </c>
      <c r="F7" s="137" t="s">
        <v>76</v>
      </c>
      <c r="G7" s="155" t="s">
        <v>28</v>
      </c>
      <c r="H7" s="156" t="s">
        <v>29</v>
      </c>
      <c r="I7" s="156" t="s">
        <v>77</v>
      </c>
      <c r="J7" s="156" t="s">
        <v>30</v>
      </c>
      <c r="K7" s="156" t="s">
        <v>78</v>
      </c>
      <c r="L7" s="156" t="s">
        <v>79</v>
      </c>
      <c r="M7" s="156" t="s">
        <v>80</v>
      </c>
      <c r="N7" s="156" t="s">
        <v>81</v>
      </c>
      <c r="O7" s="156" t="s">
        <v>82</v>
      </c>
      <c r="P7" s="156" t="s">
        <v>83</v>
      </c>
      <c r="Q7" s="156" t="s">
        <v>84</v>
      </c>
      <c r="R7" s="156" t="s">
        <v>85</v>
      </c>
      <c r="S7" s="156" t="s">
        <v>86</v>
      </c>
      <c r="T7" s="156" t="s">
        <v>87</v>
      </c>
      <c r="U7" s="144" t="s">
        <v>88</v>
      </c>
    </row>
    <row r="8" spans="1:60" x14ac:dyDescent="0.2">
      <c r="A8" s="157" t="s">
        <v>89</v>
      </c>
      <c r="B8" s="158" t="s">
        <v>58</v>
      </c>
      <c r="C8" s="159" t="s">
        <v>59</v>
      </c>
      <c r="D8" s="160"/>
      <c r="E8" s="161"/>
      <c r="F8" s="162"/>
      <c r="G8" s="162">
        <f>SUMIF(AE9:AE14,"&lt;&gt;NOR",G9:G14)</f>
        <v>0</v>
      </c>
      <c r="H8" s="162"/>
      <c r="I8" s="162">
        <f>SUM(I9:I14)</f>
        <v>0</v>
      </c>
      <c r="J8" s="162"/>
      <c r="K8" s="162">
        <f>SUM(K9:K14)</f>
        <v>0</v>
      </c>
      <c r="L8" s="162"/>
      <c r="M8" s="162">
        <f>SUM(M9:M14)</f>
        <v>0</v>
      </c>
      <c r="N8" s="143"/>
      <c r="O8" s="143">
        <f>SUM(O9:O14)</f>
        <v>0.14523999999999998</v>
      </c>
      <c r="P8" s="143"/>
      <c r="Q8" s="143">
        <f>SUM(Q9:Q14)</f>
        <v>0.9879</v>
      </c>
      <c r="R8" s="143"/>
      <c r="S8" s="143"/>
      <c r="T8" s="157"/>
      <c r="U8" s="143">
        <f>SUM(U9:U14)</f>
        <v>75.489999999999995</v>
      </c>
      <c r="AE8" t="s">
        <v>90</v>
      </c>
    </row>
    <row r="9" spans="1:60" outlineLevel="1" x14ac:dyDescent="0.2">
      <c r="A9" s="139">
        <v>1</v>
      </c>
      <c r="B9" s="139" t="s">
        <v>91</v>
      </c>
      <c r="C9" s="169" t="s">
        <v>92</v>
      </c>
      <c r="D9" s="145" t="s">
        <v>93</v>
      </c>
      <c r="E9" s="151">
        <v>225</v>
      </c>
      <c r="F9" s="153"/>
      <c r="G9" s="153"/>
      <c r="H9" s="153"/>
      <c r="I9" s="153"/>
      <c r="J9" s="153"/>
      <c r="K9" s="153"/>
      <c r="L9" s="153">
        <v>0</v>
      </c>
      <c r="M9" s="153">
        <f t="shared" ref="M9:M14" si="0">G9*(1+L9/100)</f>
        <v>0</v>
      </c>
      <c r="N9" s="146">
        <v>4.8999999999999998E-4</v>
      </c>
      <c r="O9" s="146">
        <f t="shared" ref="O9:O14" si="1">ROUND(E9*N9,5)</f>
        <v>0.11025</v>
      </c>
      <c r="P9" s="146">
        <v>2E-3</v>
      </c>
      <c r="Q9" s="146">
        <f t="shared" ref="Q9:Q14" si="2">ROUND(E9*P9,5)</f>
        <v>0.45</v>
      </c>
      <c r="R9" s="146"/>
      <c r="S9" s="146"/>
      <c r="T9" s="147">
        <v>0.17599999999999999</v>
      </c>
      <c r="U9" s="146">
        <f t="shared" ref="U9:U14" si="3">ROUND(E9*T9,2)</f>
        <v>39.6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94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39">
        <v>2</v>
      </c>
      <c r="B10" s="139" t="s">
        <v>95</v>
      </c>
      <c r="C10" s="169" t="s">
        <v>96</v>
      </c>
      <c r="D10" s="145" t="s">
        <v>93</v>
      </c>
      <c r="E10" s="151">
        <v>55</v>
      </c>
      <c r="F10" s="153"/>
      <c r="G10" s="153"/>
      <c r="H10" s="153"/>
      <c r="I10" s="153"/>
      <c r="J10" s="153"/>
      <c r="K10" s="153"/>
      <c r="L10" s="153">
        <v>0</v>
      </c>
      <c r="M10" s="153">
        <f t="shared" si="0"/>
        <v>0</v>
      </c>
      <c r="N10" s="146">
        <v>4.8999999999999998E-4</v>
      </c>
      <c r="O10" s="146">
        <f t="shared" si="1"/>
        <v>2.6950000000000002E-2</v>
      </c>
      <c r="P10" s="146">
        <v>4.0000000000000001E-3</v>
      </c>
      <c r="Q10" s="146">
        <f t="shared" si="2"/>
        <v>0.22</v>
      </c>
      <c r="R10" s="146"/>
      <c r="S10" s="146"/>
      <c r="T10" s="147">
        <v>0.20799999999999999</v>
      </c>
      <c r="U10" s="146">
        <f t="shared" si="3"/>
        <v>11.44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94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39">
        <v>3</v>
      </c>
      <c r="B11" s="139" t="s">
        <v>97</v>
      </c>
      <c r="C11" s="169" t="s">
        <v>98</v>
      </c>
      <c r="D11" s="145" t="s">
        <v>99</v>
      </c>
      <c r="E11" s="151">
        <v>15</v>
      </c>
      <c r="F11" s="153"/>
      <c r="G11" s="153"/>
      <c r="H11" s="153"/>
      <c r="I11" s="153"/>
      <c r="J11" s="153"/>
      <c r="K11" s="153"/>
      <c r="L11" s="153">
        <v>0</v>
      </c>
      <c r="M11" s="153">
        <f t="shared" si="0"/>
        <v>0</v>
      </c>
      <c r="N11" s="146">
        <v>0</v>
      </c>
      <c r="O11" s="146">
        <f t="shared" si="1"/>
        <v>0</v>
      </c>
      <c r="P11" s="146">
        <v>4.0000000000000001E-3</v>
      </c>
      <c r="Q11" s="146">
        <f t="shared" si="2"/>
        <v>0.06</v>
      </c>
      <c r="R11" s="146"/>
      <c r="S11" s="146"/>
      <c r="T11" s="147">
        <v>0.16</v>
      </c>
      <c r="U11" s="146">
        <f t="shared" si="3"/>
        <v>2.4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94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39">
        <v>4</v>
      </c>
      <c r="B12" s="139" t="s">
        <v>100</v>
      </c>
      <c r="C12" s="169" t="s">
        <v>101</v>
      </c>
      <c r="D12" s="145" t="s">
        <v>99</v>
      </c>
      <c r="E12" s="151">
        <v>10</v>
      </c>
      <c r="F12" s="153"/>
      <c r="G12" s="153"/>
      <c r="H12" s="153"/>
      <c r="I12" s="153"/>
      <c r="J12" s="153"/>
      <c r="K12" s="153"/>
      <c r="L12" s="153">
        <v>0</v>
      </c>
      <c r="M12" s="153">
        <f t="shared" si="0"/>
        <v>0</v>
      </c>
      <c r="N12" s="146">
        <v>0</v>
      </c>
      <c r="O12" s="146">
        <f t="shared" si="1"/>
        <v>0</v>
      </c>
      <c r="P12" s="146">
        <v>8.0000000000000002E-3</v>
      </c>
      <c r="Q12" s="146">
        <f t="shared" si="2"/>
        <v>0.08</v>
      </c>
      <c r="R12" s="146"/>
      <c r="S12" s="146"/>
      <c r="T12" s="147">
        <v>0.24299999999999999</v>
      </c>
      <c r="U12" s="146">
        <f t="shared" si="3"/>
        <v>2.4300000000000002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94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39">
        <v>5</v>
      </c>
      <c r="B13" s="139" t="s">
        <v>102</v>
      </c>
      <c r="C13" s="169" t="s">
        <v>103</v>
      </c>
      <c r="D13" s="145" t="s">
        <v>99</v>
      </c>
      <c r="E13" s="151">
        <v>12</v>
      </c>
      <c r="F13" s="153"/>
      <c r="G13" s="153"/>
      <c r="H13" s="153"/>
      <c r="I13" s="153"/>
      <c r="J13" s="153"/>
      <c r="K13" s="153"/>
      <c r="L13" s="153">
        <v>0</v>
      </c>
      <c r="M13" s="153">
        <f t="shared" si="0"/>
        <v>0</v>
      </c>
      <c r="N13" s="146">
        <v>6.7000000000000002E-4</v>
      </c>
      <c r="O13" s="146">
        <f t="shared" si="1"/>
        <v>8.0400000000000003E-3</v>
      </c>
      <c r="P13" s="146">
        <v>1.2E-2</v>
      </c>
      <c r="Q13" s="146">
        <f t="shared" si="2"/>
        <v>0.14399999999999999</v>
      </c>
      <c r="R13" s="146"/>
      <c r="S13" s="146"/>
      <c r="T13" s="147">
        <v>0.61399999999999999</v>
      </c>
      <c r="U13" s="146">
        <f t="shared" si="3"/>
        <v>7.37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94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">
      <c r="A14" s="139">
        <v>6</v>
      </c>
      <c r="B14" s="139" t="s">
        <v>104</v>
      </c>
      <c r="C14" s="169" t="s">
        <v>105</v>
      </c>
      <c r="D14" s="145" t="s">
        <v>93</v>
      </c>
      <c r="E14" s="151">
        <v>5</v>
      </c>
      <c r="F14" s="153"/>
      <c r="G14" s="153"/>
      <c r="H14" s="153"/>
      <c r="I14" s="153"/>
      <c r="J14" s="153"/>
      <c r="K14" s="153"/>
      <c r="L14" s="153">
        <v>0</v>
      </c>
      <c r="M14" s="153">
        <f t="shared" si="0"/>
        <v>0</v>
      </c>
      <c r="N14" s="146">
        <v>0</v>
      </c>
      <c r="O14" s="146">
        <f t="shared" si="1"/>
        <v>0</v>
      </c>
      <c r="P14" s="146">
        <v>6.7799999999999996E-3</v>
      </c>
      <c r="Q14" s="146">
        <f t="shared" si="2"/>
        <v>3.39E-2</v>
      </c>
      <c r="R14" s="146"/>
      <c r="S14" s="146"/>
      <c r="T14" s="147">
        <v>2.4500000000000002</v>
      </c>
      <c r="U14" s="146">
        <f t="shared" si="3"/>
        <v>12.25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94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x14ac:dyDescent="0.2">
      <c r="A15" s="140" t="s">
        <v>89</v>
      </c>
      <c r="B15" s="140" t="s">
        <v>60</v>
      </c>
      <c r="C15" s="170" t="s">
        <v>61</v>
      </c>
      <c r="D15" s="148"/>
      <c r="E15" s="152"/>
      <c r="F15" s="154"/>
      <c r="G15" s="154"/>
      <c r="H15" s="154"/>
      <c r="I15" s="154"/>
      <c r="J15" s="154"/>
      <c r="K15" s="154"/>
      <c r="L15" s="154"/>
      <c r="M15" s="154">
        <f>SUM(M16:M108)</f>
        <v>0</v>
      </c>
      <c r="N15" s="149"/>
      <c r="O15" s="149">
        <f>SUM(O16:O108)</f>
        <v>0.1082</v>
      </c>
      <c r="P15" s="149"/>
      <c r="Q15" s="149">
        <f>SUM(Q16:Q108)</f>
        <v>0</v>
      </c>
      <c r="R15" s="149"/>
      <c r="S15" s="149"/>
      <c r="T15" s="150"/>
      <c r="U15" s="149">
        <f>SUM(U16:U108)</f>
        <v>273.78999999999991</v>
      </c>
      <c r="AE15" t="s">
        <v>90</v>
      </c>
    </row>
    <row r="16" spans="1:60" outlineLevel="1" x14ac:dyDescent="0.2">
      <c r="A16" s="139">
        <v>7</v>
      </c>
      <c r="B16" s="139" t="s">
        <v>106</v>
      </c>
      <c r="C16" s="169" t="s">
        <v>107</v>
      </c>
      <c r="D16" s="145" t="s">
        <v>99</v>
      </c>
      <c r="E16" s="151">
        <v>15</v>
      </c>
      <c r="F16" s="153"/>
      <c r="G16" s="153"/>
      <c r="H16" s="153"/>
      <c r="I16" s="153"/>
      <c r="J16" s="153"/>
      <c r="K16" s="153"/>
      <c r="L16" s="153">
        <v>0</v>
      </c>
      <c r="M16" s="153">
        <f t="shared" ref="M16:M47" si="4">G16*(1+L16/100)</f>
        <v>0</v>
      </c>
      <c r="N16" s="146">
        <v>0</v>
      </c>
      <c r="O16" s="146">
        <f t="shared" ref="O16:O47" si="5">ROUND(E16*N16,5)</f>
        <v>0</v>
      </c>
      <c r="P16" s="146">
        <v>0</v>
      </c>
      <c r="Q16" s="146">
        <f t="shared" ref="Q16:Q47" si="6">ROUND(E16*P16,5)</f>
        <v>0</v>
      </c>
      <c r="R16" s="146"/>
      <c r="S16" s="146"/>
      <c r="T16" s="147">
        <v>0.29199999999999998</v>
      </c>
      <c r="U16" s="146">
        <f t="shared" ref="U16:U47" si="7">ROUND(E16*T16,2)</f>
        <v>4.38</v>
      </c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94</v>
      </c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39">
        <v>8</v>
      </c>
      <c r="B17" s="139" t="s">
        <v>108</v>
      </c>
      <c r="C17" s="169" t="s">
        <v>109</v>
      </c>
      <c r="D17" s="145" t="s">
        <v>99</v>
      </c>
      <c r="E17" s="151">
        <v>5</v>
      </c>
      <c r="F17" s="153"/>
      <c r="G17" s="153"/>
      <c r="H17" s="153"/>
      <c r="I17" s="153"/>
      <c r="J17" s="153"/>
      <c r="K17" s="153"/>
      <c r="L17" s="153">
        <v>0</v>
      </c>
      <c r="M17" s="153">
        <f t="shared" si="4"/>
        <v>0</v>
      </c>
      <c r="N17" s="146">
        <v>0</v>
      </c>
      <c r="O17" s="146">
        <f t="shared" si="5"/>
        <v>0</v>
      </c>
      <c r="P17" s="146">
        <v>0</v>
      </c>
      <c r="Q17" s="146">
        <f t="shared" si="6"/>
        <v>0</v>
      </c>
      <c r="R17" s="146"/>
      <c r="S17" s="146"/>
      <c r="T17" s="147">
        <v>0.4385</v>
      </c>
      <c r="U17" s="146">
        <f t="shared" si="7"/>
        <v>2.19</v>
      </c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94</v>
      </c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39">
        <v>9</v>
      </c>
      <c r="B18" s="139" t="s">
        <v>110</v>
      </c>
      <c r="C18" s="169" t="s">
        <v>111</v>
      </c>
      <c r="D18" s="145" t="s">
        <v>99</v>
      </c>
      <c r="E18" s="151">
        <v>2</v>
      </c>
      <c r="F18" s="153"/>
      <c r="G18" s="153"/>
      <c r="H18" s="153"/>
      <c r="I18" s="153"/>
      <c r="J18" s="153"/>
      <c r="K18" s="153"/>
      <c r="L18" s="153">
        <v>0</v>
      </c>
      <c r="M18" s="153">
        <f t="shared" si="4"/>
        <v>0</v>
      </c>
      <c r="N18" s="146">
        <v>0</v>
      </c>
      <c r="O18" s="146">
        <f t="shared" si="5"/>
        <v>0</v>
      </c>
      <c r="P18" s="146">
        <v>0</v>
      </c>
      <c r="Q18" s="146">
        <f t="shared" si="6"/>
        <v>0</v>
      </c>
      <c r="R18" s="146"/>
      <c r="S18" s="146"/>
      <c r="T18" s="147">
        <v>0.504</v>
      </c>
      <c r="U18" s="146">
        <f t="shared" si="7"/>
        <v>1.01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94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39">
        <v>10</v>
      </c>
      <c r="B19" s="139" t="s">
        <v>112</v>
      </c>
      <c r="C19" s="169" t="s">
        <v>113</v>
      </c>
      <c r="D19" s="145" t="s">
        <v>93</v>
      </c>
      <c r="E19" s="151">
        <v>285</v>
      </c>
      <c r="F19" s="153"/>
      <c r="G19" s="153"/>
      <c r="H19" s="153"/>
      <c r="I19" s="153"/>
      <c r="J19" s="153"/>
      <c r="K19" s="153"/>
      <c r="L19" s="153">
        <v>0</v>
      </c>
      <c r="M19" s="153">
        <f t="shared" si="4"/>
        <v>0</v>
      </c>
      <c r="N19" s="146">
        <v>0</v>
      </c>
      <c r="O19" s="146">
        <f t="shared" si="5"/>
        <v>0</v>
      </c>
      <c r="P19" s="146">
        <v>0</v>
      </c>
      <c r="Q19" s="146">
        <f t="shared" si="6"/>
        <v>0</v>
      </c>
      <c r="R19" s="146"/>
      <c r="S19" s="146"/>
      <c r="T19" s="147">
        <v>0.26033000000000001</v>
      </c>
      <c r="U19" s="146">
        <f t="shared" si="7"/>
        <v>74.19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94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39">
        <v>11</v>
      </c>
      <c r="B20" s="139" t="s">
        <v>114</v>
      </c>
      <c r="C20" s="169" t="s">
        <v>115</v>
      </c>
      <c r="D20" s="145" t="s">
        <v>93</v>
      </c>
      <c r="E20" s="151">
        <v>85</v>
      </c>
      <c r="F20" s="153"/>
      <c r="G20" s="153"/>
      <c r="H20" s="153"/>
      <c r="I20" s="153"/>
      <c r="J20" s="153"/>
      <c r="K20" s="153"/>
      <c r="L20" s="153">
        <v>0</v>
      </c>
      <c r="M20" s="153">
        <f t="shared" si="4"/>
        <v>0</v>
      </c>
      <c r="N20" s="146">
        <v>0</v>
      </c>
      <c r="O20" s="146">
        <f t="shared" si="5"/>
        <v>0</v>
      </c>
      <c r="P20" s="146">
        <v>0</v>
      </c>
      <c r="Q20" s="146">
        <f t="shared" si="6"/>
        <v>0</v>
      </c>
      <c r="R20" s="146"/>
      <c r="S20" s="146"/>
      <c r="T20" s="147">
        <v>0.32233000000000001</v>
      </c>
      <c r="U20" s="146">
        <f t="shared" si="7"/>
        <v>27.4</v>
      </c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94</v>
      </c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39">
        <v>12</v>
      </c>
      <c r="B21" s="139" t="s">
        <v>116</v>
      </c>
      <c r="C21" s="169" t="s">
        <v>117</v>
      </c>
      <c r="D21" s="145" t="s">
        <v>93</v>
      </c>
      <c r="E21" s="151">
        <v>30</v>
      </c>
      <c r="F21" s="153"/>
      <c r="G21" s="153"/>
      <c r="H21" s="153"/>
      <c r="I21" s="153"/>
      <c r="J21" s="153"/>
      <c r="K21" s="153"/>
      <c r="L21" s="153">
        <v>0</v>
      </c>
      <c r="M21" s="153">
        <f t="shared" si="4"/>
        <v>0</v>
      </c>
      <c r="N21" s="146">
        <v>0</v>
      </c>
      <c r="O21" s="146">
        <f t="shared" si="5"/>
        <v>0</v>
      </c>
      <c r="P21" s="146">
        <v>0</v>
      </c>
      <c r="Q21" s="146">
        <f t="shared" si="6"/>
        <v>0</v>
      </c>
      <c r="R21" s="146"/>
      <c r="S21" s="146"/>
      <c r="T21" s="147">
        <v>0.32233000000000001</v>
      </c>
      <c r="U21" s="146">
        <f t="shared" si="7"/>
        <v>9.67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94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39">
        <v>13</v>
      </c>
      <c r="B22" s="139" t="s">
        <v>118</v>
      </c>
      <c r="C22" s="169" t="s">
        <v>119</v>
      </c>
      <c r="D22" s="145" t="s">
        <v>93</v>
      </c>
      <c r="E22" s="151">
        <v>25</v>
      </c>
      <c r="F22" s="153"/>
      <c r="G22" s="153"/>
      <c r="H22" s="153"/>
      <c r="I22" s="153"/>
      <c r="J22" s="153"/>
      <c r="K22" s="153"/>
      <c r="L22" s="153">
        <v>0</v>
      </c>
      <c r="M22" s="153">
        <f t="shared" si="4"/>
        <v>0</v>
      </c>
      <c r="N22" s="146">
        <v>0</v>
      </c>
      <c r="O22" s="146">
        <f t="shared" si="5"/>
        <v>0</v>
      </c>
      <c r="P22" s="146">
        <v>0</v>
      </c>
      <c r="Q22" s="146">
        <f t="shared" si="6"/>
        <v>0</v>
      </c>
      <c r="R22" s="146"/>
      <c r="S22" s="146"/>
      <c r="T22" s="147">
        <v>0.19497999999999999</v>
      </c>
      <c r="U22" s="146">
        <f t="shared" si="7"/>
        <v>4.87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94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39">
        <v>14</v>
      </c>
      <c r="B23" s="139" t="s">
        <v>120</v>
      </c>
      <c r="C23" s="169" t="s">
        <v>121</v>
      </c>
      <c r="D23" s="145" t="s">
        <v>93</v>
      </c>
      <c r="E23" s="151">
        <v>30</v>
      </c>
      <c r="F23" s="153"/>
      <c r="G23" s="153"/>
      <c r="H23" s="153"/>
      <c r="I23" s="153"/>
      <c r="J23" s="153"/>
      <c r="K23" s="153"/>
      <c r="L23" s="153">
        <v>0</v>
      </c>
      <c r="M23" s="153">
        <f t="shared" si="4"/>
        <v>0</v>
      </c>
      <c r="N23" s="146">
        <v>0</v>
      </c>
      <c r="O23" s="146">
        <f t="shared" si="5"/>
        <v>0</v>
      </c>
      <c r="P23" s="146">
        <v>0</v>
      </c>
      <c r="Q23" s="146">
        <f t="shared" si="6"/>
        <v>0</v>
      </c>
      <c r="R23" s="146"/>
      <c r="S23" s="146"/>
      <c r="T23" s="147">
        <v>0.18317</v>
      </c>
      <c r="U23" s="146">
        <f t="shared" si="7"/>
        <v>5.5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94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">
      <c r="A24" s="139">
        <v>15</v>
      </c>
      <c r="B24" s="139" t="s">
        <v>122</v>
      </c>
      <c r="C24" s="169" t="s">
        <v>123</v>
      </c>
      <c r="D24" s="145" t="s">
        <v>99</v>
      </c>
      <c r="E24" s="151">
        <v>1</v>
      </c>
      <c r="F24" s="153"/>
      <c r="G24" s="153"/>
      <c r="H24" s="153"/>
      <c r="I24" s="153"/>
      <c r="J24" s="153"/>
      <c r="K24" s="153"/>
      <c r="L24" s="153">
        <v>0</v>
      </c>
      <c r="M24" s="153">
        <f t="shared" si="4"/>
        <v>0</v>
      </c>
      <c r="N24" s="146">
        <v>0</v>
      </c>
      <c r="O24" s="146">
        <f t="shared" si="5"/>
        <v>0</v>
      </c>
      <c r="P24" s="146">
        <v>0</v>
      </c>
      <c r="Q24" s="146">
        <f t="shared" si="6"/>
        <v>0</v>
      </c>
      <c r="R24" s="146"/>
      <c r="S24" s="146"/>
      <c r="T24" s="147">
        <v>0.14632999999999999</v>
      </c>
      <c r="U24" s="146">
        <f t="shared" si="7"/>
        <v>0.15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94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">
      <c r="A25" s="139">
        <v>16</v>
      </c>
      <c r="B25" s="139" t="s">
        <v>124</v>
      </c>
      <c r="C25" s="169" t="s">
        <v>125</v>
      </c>
      <c r="D25" s="145" t="s">
        <v>99</v>
      </c>
      <c r="E25" s="151">
        <v>1</v>
      </c>
      <c r="F25" s="153"/>
      <c r="G25" s="153"/>
      <c r="H25" s="153"/>
      <c r="I25" s="153"/>
      <c r="J25" s="153"/>
      <c r="K25" s="153"/>
      <c r="L25" s="153">
        <v>0</v>
      </c>
      <c r="M25" s="153">
        <f t="shared" si="4"/>
        <v>0</v>
      </c>
      <c r="N25" s="146">
        <v>0</v>
      </c>
      <c r="O25" s="146">
        <f t="shared" si="5"/>
        <v>0</v>
      </c>
      <c r="P25" s="146">
        <v>0</v>
      </c>
      <c r="Q25" s="146">
        <f t="shared" si="6"/>
        <v>0</v>
      </c>
      <c r="R25" s="146"/>
      <c r="S25" s="146"/>
      <c r="T25" s="147">
        <v>0.14632999999999999</v>
      </c>
      <c r="U25" s="146">
        <f t="shared" si="7"/>
        <v>0.15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94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">
      <c r="A26" s="139">
        <v>17</v>
      </c>
      <c r="B26" s="139" t="s">
        <v>126</v>
      </c>
      <c r="C26" s="169" t="s">
        <v>127</v>
      </c>
      <c r="D26" s="145" t="s">
        <v>99</v>
      </c>
      <c r="E26" s="151">
        <v>2</v>
      </c>
      <c r="F26" s="153"/>
      <c r="G26" s="153"/>
      <c r="H26" s="153"/>
      <c r="I26" s="153"/>
      <c r="J26" s="153"/>
      <c r="K26" s="153"/>
      <c r="L26" s="153">
        <v>0</v>
      </c>
      <c r="M26" s="153">
        <f t="shared" si="4"/>
        <v>0</v>
      </c>
      <c r="N26" s="146">
        <v>0</v>
      </c>
      <c r="O26" s="146">
        <f t="shared" si="5"/>
        <v>0</v>
      </c>
      <c r="P26" s="146">
        <v>0</v>
      </c>
      <c r="Q26" s="146">
        <f t="shared" si="6"/>
        <v>0</v>
      </c>
      <c r="R26" s="146"/>
      <c r="S26" s="146"/>
      <c r="T26" s="147">
        <v>0.16500000000000001</v>
      </c>
      <c r="U26" s="146">
        <f t="shared" si="7"/>
        <v>0.33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94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">
      <c r="A27" s="139">
        <v>18</v>
      </c>
      <c r="B27" s="139" t="s">
        <v>128</v>
      </c>
      <c r="C27" s="169" t="s">
        <v>129</v>
      </c>
      <c r="D27" s="145" t="s">
        <v>99</v>
      </c>
      <c r="E27" s="151">
        <v>10</v>
      </c>
      <c r="F27" s="153"/>
      <c r="G27" s="153"/>
      <c r="H27" s="153"/>
      <c r="I27" s="153"/>
      <c r="J27" s="153"/>
      <c r="K27" s="153"/>
      <c r="L27" s="153">
        <v>0</v>
      </c>
      <c r="M27" s="153">
        <f t="shared" si="4"/>
        <v>0</v>
      </c>
      <c r="N27" s="146">
        <v>0</v>
      </c>
      <c r="O27" s="146">
        <f t="shared" si="5"/>
        <v>0</v>
      </c>
      <c r="P27" s="146">
        <v>0</v>
      </c>
      <c r="Q27" s="146">
        <f t="shared" si="6"/>
        <v>0</v>
      </c>
      <c r="R27" s="146"/>
      <c r="S27" s="146"/>
      <c r="T27" s="147">
        <v>0.14033000000000001</v>
      </c>
      <c r="U27" s="146">
        <f t="shared" si="7"/>
        <v>1.4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94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">
      <c r="A28" s="139">
        <v>19</v>
      </c>
      <c r="B28" s="139" t="s">
        <v>130</v>
      </c>
      <c r="C28" s="169" t="s">
        <v>131</v>
      </c>
      <c r="D28" s="145" t="s">
        <v>99</v>
      </c>
      <c r="E28" s="151">
        <v>10</v>
      </c>
      <c r="F28" s="153"/>
      <c r="G28" s="153"/>
      <c r="H28" s="153"/>
      <c r="I28" s="153"/>
      <c r="J28" s="153"/>
      <c r="K28" s="153"/>
      <c r="L28" s="153">
        <v>0</v>
      </c>
      <c r="M28" s="153">
        <f t="shared" si="4"/>
        <v>0</v>
      </c>
      <c r="N28" s="146">
        <v>0</v>
      </c>
      <c r="O28" s="146">
        <f t="shared" si="5"/>
        <v>0</v>
      </c>
      <c r="P28" s="146">
        <v>0</v>
      </c>
      <c r="Q28" s="146">
        <f t="shared" si="6"/>
        <v>0</v>
      </c>
      <c r="R28" s="146"/>
      <c r="S28" s="146"/>
      <c r="T28" s="147">
        <v>0.375</v>
      </c>
      <c r="U28" s="146">
        <f t="shared" si="7"/>
        <v>3.75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94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">
      <c r="A29" s="139">
        <v>20</v>
      </c>
      <c r="B29" s="139" t="s">
        <v>132</v>
      </c>
      <c r="C29" s="169" t="s">
        <v>133</v>
      </c>
      <c r="D29" s="145" t="s">
        <v>134</v>
      </c>
      <c r="E29" s="151">
        <v>10</v>
      </c>
      <c r="F29" s="153"/>
      <c r="G29" s="153"/>
      <c r="H29" s="153"/>
      <c r="I29" s="153"/>
      <c r="J29" s="153"/>
      <c r="K29" s="153"/>
      <c r="L29" s="153">
        <v>0</v>
      </c>
      <c r="M29" s="153">
        <f t="shared" si="4"/>
        <v>0</v>
      </c>
      <c r="N29" s="146">
        <v>0</v>
      </c>
      <c r="O29" s="146">
        <f t="shared" si="5"/>
        <v>0</v>
      </c>
      <c r="P29" s="146">
        <v>0</v>
      </c>
      <c r="Q29" s="146">
        <f t="shared" si="6"/>
        <v>0</v>
      </c>
      <c r="R29" s="146"/>
      <c r="S29" s="146"/>
      <c r="T29" s="147">
        <v>1</v>
      </c>
      <c r="U29" s="146">
        <f t="shared" si="7"/>
        <v>10</v>
      </c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94</v>
      </c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">
      <c r="A30" s="139">
        <v>21</v>
      </c>
      <c r="B30" s="139" t="s">
        <v>135</v>
      </c>
      <c r="C30" s="169" t="s">
        <v>136</v>
      </c>
      <c r="D30" s="145" t="s">
        <v>99</v>
      </c>
      <c r="E30" s="151">
        <v>10</v>
      </c>
      <c r="F30" s="153"/>
      <c r="G30" s="153"/>
      <c r="H30" s="153"/>
      <c r="I30" s="153"/>
      <c r="J30" s="153"/>
      <c r="K30" s="153"/>
      <c r="L30" s="153">
        <v>0</v>
      </c>
      <c r="M30" s="153">
        <f t="shared" si="4"/>
        <v>0</v>
      </c>
      <c r="N30" s="146">
        <v>0</v>
      </c>
      <c r="O30" s="146">
        <f t="shared" si="5"/>
        <v>0</v>
      </c>
      <c r="P30" s="146">
        <v>0</v>
      </c>
      <c r="Q30" s="146">
        <f t="shared" si="6"/>
        <v>0</v>
      </c>
      <c r="R30" s="146"/>
      <c r="S30" s="146"/>
      <c r="T30" s="147">
        <v>0.14249999999999999</v>
      </c>
      <c r="U30" s="146">
        <f t="shared" si="7"/>
        <v>1.43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94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">
      <c r="A31" s="139">
        <v>22</v>
      </c>
      <c r="B31" s="139" t="s">
        <v>137</v>
      </c>
      <c r="C31" s="169" t="s">
        <v>138</v>
      </c>
      <c r="D31" s="145" t="s">
        <v>99</v>
      </c>
      <c r="E31" s="151">
        <v>1</v>
      </c>
      <c r="F31" s="153"/>
      <c r="G31" s="153"/>
      <c r="H31" s="153"/>
      <c r="I31" s="153"/>
      <c r="J31" s="153"/>
      <c r="K31" s="153"/>
      <c r="L31" s="153">
        <v>0</v>
      </c>
      <c r="M31" s="153">
        <f t="shared" si="4"/>
        <v>0</v>
      </c>
      <c r="N31" s="146">
        <v>0</v>
      </c>
      <c r="O31" s="146">
        <f t="shared" si="5"/>
        <v>0</v>
      </c>
      <c r="P31" s="146">
        <v>0</v>
      </c>
      <c r="Q31" s="146">
        <f t="shared" si="6"/>
        <v>0</v>
      </c>
      <c r="R31" s="146"/>
      <c r="S31" s="146"/>
      <c r="T31" s="147">
        <v>0.43517</v>
      </c>
      <c r="U31" s="146">
        <f t="shared" si="7"/>
        <v>0.44</v>
      </c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94</v>
      </c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">
      <c r="A32" s="139">
        <v>23</v>
      </c>
      <c r="B32" s="139" t="s">
        <v>139</v>
      </c>
      <c r="C32" s="169" t="s">
        <v>140</v>
      </c>
      <c r="D32" s="145" t="s">
        <v>99</v>
      </c>
      <c r="E32" s="151">
        <v>1</v>
      </c>
      <c r="F32" s="153"/>
      <c r="G32" s="153"/>
      <c r="H32" s="153"/>
      <c r="I32" s="153"/>
      <c r="J32" s="153"/>
      <c r="K32" s="153"/>
      <c r="L32" s="153">
        <v>0</v>
      </c>
      <c r="M32" s="153">
        <f t="shared" si="4"/>
        <v>0</v>
      </c>
      <c r="N32" s="146">
        <v>0</v>
      </c>
      <c r="O32" s="146">
        <f t="shared" si="5"/>
        <v>0</v>
      </c>
      <c r="P32" s="146">
        <v>0</v>
      </c>
      <c r="Q32" s="146">
        <f t="shared" si="6"/>
        <v>0</v>
      </c>
      <c r="R32" s="146"/>
      <c r="S32" s="146"/>
      <c r="T32" s="147">
        <v>7.2480000000000002</v>
      </c>
      <c r="U32" s="146">
        <f t="shared" si="7"/>
        <v>7.25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94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39">
        <v>24</v>
      </c>
      <c r="B33" s="139" t="s">
        <v>141</v>
      </c>
      <c r="C33" s="169" t="s">
        <v>142</v>
      </c>
      <c r="D33" s="145" t="s">
        <v>99</v>
      </c>
      <c r="E33" s="151">
        <v>1</v>
      </c>
      <c r="F33" s="153"/>
      <c r="G33" s="153"/>
      <c r="H33" s="153"/>
      <c r="I33" s="153"/>
      <c r="J33" s="153"/>
      <c r="K33" s="153"/>
      <c r="L33" s="153">
        <v>0</v>
      </c>
      <c r="M33" s="153">
        <f t="shared" si="4"/>
        <v>0</v>
      </c>
      <c r="N33" s="146">
        <v>0</v>
      </c>
      <c r="O33" s="146">
        <f t="shared" si="5"/>
        <v>0</v>
      </c>
      <c r="P33" s="146">
        <v>0</v>
      </c>
      <c r="Q33" s="146">
        <f t="shared" si="6"/>
        <v>0</v>
      </c>
      <c r="R33" s="146"/>
      <c r="S33" s="146"/>
      <c r="T33" s="147">
        <v>2.1333299999999999</v>
      </c>
      <c r="U33" s="146">
        <f t="shared" si="7"/>
        <v>2.13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94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">
      <c r="A34" s="139">
        <v>25</v>
      </c>
      <c r="B34" s="139" t="s">
        <v>143</v>
      </c>
      <c r="C34" s="169" t="s">
        <v>144</v>
      </c>
      <c r="D34" s="145" t="s">
        <v>99</v>
      </c>
      <c r="E34" s="151">
        <v>10</v>
      </c>
      <c r="F34" s="153"/>
      <c r="G34" s="153"/>
      <c r="H34" s="153"/>
      <c r="I34" s="153"/>
      <c r="J34" s="153"/>
      <c r="K34" s="153"/>
      <c r="L34" s="153">
        <v>0</v>
      </c>
      <c r="M34" s="153">
        <f t="shared" si="4"/>
        <v>0</v>
      </c>
      <c r="N34" s="146">
        <v>0</v>
      </c>
      <c r="O34" s="146">
        <f t="shared" si="5"/>
        <v>0</v>
      </c>
      <c r="P34" s="146">
        <v>0</v>
      </c>
      <c r="Q34" s="146">
        <f t="shared" si="6"/>
        <v>0</v>
      </c>
      <c r="R34" s="146"/>
      <c r="S34" s="146"/>
      <c r="T34" s="147">
        <v>5.3330000000000002E-2</v>
      </c>
      <c r="U34" s="146">
        <f t="shared" si="7"/>
        <v>0.53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94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ht="22.5" outlineLevel="1" x14ac:dyDescent="0.2">
      <c r="A35" s="139">
        <v>26</v>
      </c>
      <c r="B35" s="139" t="s">
        <v>145</v>
      </c>
      <c r="C35" s="169" t="s">
        <v>146</v>
      </c>
      <c r="D35" s="145" t="s">
        <v>93</v>
      </c>
      <c r="E35" s="151">
        <v>20</v>
      </c>
      <c r="F35" s="153"/>
      <c r="G35" s="153"/>
      <c r="H35" s="153"/>
      <c r="I35" s="153"/>
      <c r="J35" s="153"/>
      <c r="K35" s="153"/>
      <c r="L35" s="153">
        <v>0</v>
      </c>
      <c r="M35" s="153">
        <f t="shared" si="4"/>
        <v>0</v>
      </c>
      <c r="N35" s="146">
        <v>0</v>
      </c>
      <c r="O35" s="146">
        <f t="shared" si="5"/>
        <v>0</v>
      </c>
      <c r="P35" s="146">
        <v>0</v>
      </c>
      <c r="Q35" s="146">
        <f t="shared" si="6"/>
        <v>0</v>
      </c>
      <c r="R35" s="146"/>
      <c r="S35" s="146"/>
      <c r="T35" s="147">
        <v>5.7829999999999999E-2</v>
      </c>
      <c r="U35" s="146">
        <f t="shared" si="7"/>
        <v>1.1599999999999999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94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">
      <c r="A36" s="139">
        <v>27</v>
      </c>
      <c r="B36" s="139" t="s">
        <v>147</v>
      </c>
      <c r="C36" s="169" t="s">
        <v>148</v>
      </c>
      <c r="D36" s="145" t="s">
        <v>93</v>
      </c>
      <c r="E36" s="151">
        <v>490</v>
      </c>
      <c r="F36" s="153"/>
      <c r="G36" s="153"/>
      <c r="H36" s="153"/>
      <c r="I36" s="153"/>
      <c r="J36" s="153"/>
      <c r="K36" s="153"/>
      <c r="L36" s="153">
        <v>0</v>
      </c>
      <c r="M36" s="153">
        <f t="shared" si="4"/>
        <v>0</v>
      </c>
      <c r="N36" s="146">
        <v>0</v>
      </c>
      <c r="O36" s="146">
        <f t="shared" si="5"/>
        <v>0</v>
      </c>
      <c r="P36" s="146">
        <v>0</v>
      </c>
      <c r="Q36" s="146">
        <f t="shared" si="6"/>
        <v>0</v>
      </c>
      <c r="R36" s="146"/>
      <c r="S36" s="146"/>
      <c r="T36" s="147">
        <v>5.7000000000000002E-2</v>
      </c>
      <c r="U36" s="146">
        <f t="shared" si="7"/>
        <v>27.93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94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39">
        <v>28</v>
      </c>
      <c r="B37" s="139" t="s">
        <v>149</v>
      </c>
      <c r="C37" s="169" t="s">
        <v>150</v>
      </c>
      <c r="D37" s="145" t="s">
        <v>99</v>
      </c>
      <c r="E37" s="151">
        <v>2</v>
      </c>
      <c r="F37" s="153"/>
      <c r="G37" s="153"/>
      <c r="H37" s="153"/>
      <c r="I37" s="153"/>
      <c r="J37" s="153"/>
      <c r="K37" s="153"/>
      <c r="L37" s="153">
        <v>0</v>
      </c>
      <c r="M37" s="153">
        <f t="shared" si="4"/>
        <v>0</v>
      </c>
      <c r="N37" s="146">
        <v>0</v>
      </c>
      <c r="O37" s="146">
        <f t="shared" si="5"/>
        <v>0</v>
      </c>
      <c r="P37" s="146">
        <v>0</v>
      </c>
      <c r="Q37" s="146">
        <f t="shared" si="6"/>
        <v>0</v>
      </c>
      <c r="R37" s="146"/>
      <c r="S37" s="146"/>
      <c r="T37" s="147">
        <v>0.70216999999999996</v>
      </c>
      <c r="U37" s="146">
        <f t="shared" si="7"/>
        <v>1.4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94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ht="22.5" outlineLevel="1" x14ac:dyDescent="0.2">
      <c r="A38" s="139">
        <v>29</v>
      </c>
      <c r="B38" s="139" t="s">
        <v>151</v>
      </c>
      <c r="C38" s="169" t="s">
        <v>152</v>
      </c>
      <c r="D38" s="145" t="s">
        <v>134</v>
      </c>
      <c r="E38" s="151">
        <v>8</v>
      </c>
      <c r="F38" s="153"/>
      <c r="G38" s="153"/>
      <c r="H38" s="153"/>
      <c r="I38" s="153"/>
      <c r="J38" s="153"/>
      <c r="K38" s="153"/>
      <c r="L38" s="153">
        <v>0</v>
      </c>
      <c r="M38" s="153">
        <f t="shared" si="4"/>
        <v>0</v>
      </c>
      <c r="N38" s="146">
        <v>0</v>
      </c>
      <c r="O38" s="146">
        <f t="shared" si="5"/>
        <v>0</v>
      </c>
      <c r="P38" s="146">
        <v>0</v>
      </c>
      <c r="Q38" s="146">
        <f t="shared" si="6"/>
        <v>0</v>
      </c>
      <c r="R38" s="146"/>
      <c r="S38" s="146"/>
      <c r="T38" s="147">
        <v>1</v>
      </c>
      <c r="U38" s="146">
        <f t="shared" si="7"/>
        <v>8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94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">
      <c r="A39" s="139">
        <v>30</v>
      </c>
      <c r="B39" s="139" t="s">
        <v>153</v>
      </c>
      <c r="C39" s="169" t="s">
        <v>154</v>
      </c>
      <c r="D39" s="145" t="s">
        <v>99</v>
      </c>
      <c r="E39" s="151">
        <v>1</v>
      </c>
      <c r="F39" s="153"/>
      <c r="G39" s="153"/>
      <c r="H39" s="153"/>
      <c r="I39" s="153"/>
      <c r="J39" s="153"/>
      <c r="K39" s="153"/>
      <c r="L39" s="153">
        <v>0</v>
      </c>
      <c r="M39" s="153">
        <f t="shared" si="4"/>
        <v>0</v>
      </c>
      <c r="N39" s="146">
        <v>0</v>
      </c>
      <c r="O39" s="146">
        <f t="shared" si="5"/>
        <v>0</v>
      </c>
      <c r="P39" s="146">
        <v>0</v>
      </c>
      <c r="Q39" s="146">
        <f t="shared" si="6"/>
        <v>0</v>
      </c>
      <c r="R39" s="146"/>
      <c r="S39" s="146"/>
      <c r="T39" s="147">
        <v>0.29166999999999998</v>
      </c>
      <c r="U39" s="146">
        <f t="shared" si="7"/>
        <v>0.28999999999999998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94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">
      <c r="A40" s="139">
        <v>31</v>
      </c>
      <c r="B40" s="139" t="s">
        <v>155</v>
      </c>
      <c r="C40" s="169" t="s">
        <v>156</v>
      </c>
      <c r="D40" s="145" t="s">
        <v>99</v>
      </c>
      <c r="E40" s="151">
        <v>1</v>
      </c>
      <c r="F40" s="153"/>
      <c r="G40" s="153"/>
      <c r="H40" s="153"/>
      <c r="I40" s="153"/>
      <c r="J40" s="153"/>
      <c r="K40" s="153"/>
      <c r="L40" s="153">
        <v>0</v>
      </c>
      <c r="M40" s="153">
        <f t="shared" si="4"/>
        <v>0</v>
      </c>
      <c r="N40" s="146">
        <v>0</v>
      </c>
      <c r="O40" s="146">
        <f t="shared" si="5"/>
        <v>0</v>
      </c>
      <c r="P40" s="146">
        <v>0</v>
      </c>
      <c r="Q40" s="146">
        <f t="shared" si="6"/>
        <v>0</v>
      </c>
      <c r="R40" s="146"/>
      <c r="S40" s="146"/>
      <c r="T40" s="147">
        <v>1.25</v>
      </c>
      <c r="U40" s="146">
        <f t="shared" si="7"/>
        <v>1.25</v>
      </c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94</v>
      </c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">
      <c r="A41" s="139">
        <v>32</v>
      </c>
      <c r="B41" s="139" t="s">
        <v>126</v>
      </c>
      <c r="C41" s="169" t="s">
        <v>127</v>
      </c>
      <c r="D41" s="145" t="s">
        <v>99</v>
      </c>
      <c r="E41" s="151">
        <v>2</v>
      </c>
      <c r="F41" s="153"/>
      <c r="G41" s="153"/>
      <c r="H41" s="153"/>
      <c r="I41" s="153"/>
      <c r="J41" s="153"/>
      <c r="K41" s="153"/>
      <c r="L41" s="153">
        <v>0</v>
      </c>
      <c r="M41" s="153">
        <f t="shared" si="4"/>
        <v>0</v>
      </c>
      <c r="N41" s="146">
        <v>0</v>
      </c>
      <c r="O41" s="146">
        <f t="shared" si="5"/>
        <v>0</v>
      </c>
      <c r="P41" s="146">
        <v>0</v>
      </c>
      <c r="Q41" s="146">
        <f t="shared" si="6"/>
        <v>0</v>
      </c>
      <c r="R41" s="146"/>
      <c r="S41" s="146"/>
      <c r="T41" s="147">
        <v>0.16500000000000001</v>
      </c>
      <c r="U41" s="146">
        <f t="shared" si="7"/>
        <v>0.33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94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">
      <c r="A42" s="139">
        <v>33</v>
      </c>
      <c r="B42" s="139" t="s">
        <v>157</v>
      </c>
      <c r="C42" s="169" t="s">
        <v>158</v>
      </c>
      <c r="D42" s="145" t="s">
        <v>99</v>
      </c>
      <c r="E42" s="151">
        <v>35</v>
      </c>
      <c r="F42" s="153"/>
      <c r="G42" s="153"/>
      <c r="H42" s="153"/>
      <c r="I42" s="153"/>
      <c r="J42" s="153"/>
      <c r="K42" s="153"/>
      <c r="L42" s="153">
        <v>0</v>
      </c>
      <c r="M42" s="153">
        <f t="shared" si="4"/>
        <v>0</v>
      </c>
      <c r="N42" s="146">
        <v>0</v>
      </c>
      <c r="O42" s="146">
        <f t="shared" si="5"/>
        <v>0</v>
      </c>
      <c r="P42" s="146">
        <v>0</v>
      </c>
      <c r="Q42" s="146">
        <f t="shared" si="6"/>
        <v>0</v>
      </c>
      <c r="R42" s="146"/>
      <c r="S42" s="146"/>
      <c r="T42" s="147">
        <v>0.35</v>
      </c>
      <c r="U42" s="146">
        <f t="shared" si="7"/>
        <v>12.25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94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">
      <c r="A43" s="139">
        <v>34</v>
      </c>
      <c r="B43" s="139" t="s">
        <v>159</v>
      </c>
      <c r="C43" s="169" t="s">
        <v>160</v>
      </c>
      <c r="D43" s="145" t="s">
        <v>99</v>
      </c>
      <c r="E43" s="151">
        <v>8</v>
      </c>
      <c r="F43" s="153"/>
      <c r="G43" s="153"/>
      <c r="H43" s="153"/>
      <c r="I43" s="153"/>
      <c r="J43" s="153"/>
      <c r="K43" s="153"/>
      <c r="L43" s="153">
        <v>0</v>
      </c>
      <c r="M43" s="153">
        <f t="shared" si="4"/>
        <v>0</v>
      </c>
      <c r="N43" s="146">
        <v>0</v>
      </c>
      <c r="O43" s="146">
        <f t="shared" si="5"/>
        <v>0</v>
      </c>
      <c r="P43" s="146">
        <v>0</v>
      </c>
      <c r="Q43" s="146">
        <f t="shared" si="6"/>
        <v>0</v>
      </c>
      <c r="R43" s="146"/>
      <c r="S43" s="146"/>
      <c r="T43" s="147">
        <v>0.26117000000000001</v>
      </c>
      <c r="U43" s="146">
        <f t="shared" si="7"/>
        <v>2.09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94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">
      <c r="A44" s="139">
        <v>35</v>
      </c>
      <c r="B44" s="139" t="s">
        <v>161</v>
      </c>
      <c r="C44" s="169" t="s">
        <v>162</v>
      </c>
      <c r="D44" s="145" t="s">
        <v>99</v>
      </c>
      <c r="E44" s="151">
        <v>1</v>
      </c>
      <c r="F44" s="153"/>
      <c r="G44" s="153"/>
      <c r="H44" s="153"/>
      <c r="I44" s="153"/>
      <c r="J44" s="153"/>
      <c r="K44" s="153"/>
      <c r="L44" s="153">
        <v>0</v>
      </c>
      <c r="M44" s="153">
        <f t="shared" si="4"/>
        <v>0</v>
      </c>
      <c r="N44" s="146">
        <v>0</v>
      </c>
      <c r="O44" s="146">
        <f t="shared" si="5"/>
        <v>0</v>
      </c>
      <c r="P44" s="146">
        <v>0</v>
      </c>
      <c r="Q44" s="146">
        <f t="shared" si="6"/>
        <v>0</v>
      </c>
      <c r="R44" s="146"/>
      <c r="S44" s="146"/>
      <c r="T44" s="147">
        <v>9.6670000000000006E-2</v>
      </c>
      <c r="U44" s="146">
        <f t="shared" si="7"/>
        <v>0.1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94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">
      <c r="A45" s="139">
        <v>36</v>
      </c>
      <c r="B45" s="139" t="s">
        <v>163</v>
      </c>
      <c r="C45" s="169" t="s">
        <v>164</v>
      </c>
      <c r="D45" s="145" t="s">
        <v>99</v>
      </c>
      <c r="E45" s="151">
        <v>8</v>
      </c>
      <c r="F45" s="153"/>
      <c r="G45" s="153"/>
      <c r="H45" s="153"/>
      <c r="I45" s="153"/>
      <c r="J45" s="153"/>
      <c r="K45" s="153"/>
      <c r="L45" s="153">
        <v>0</v>
      </c>
      <c r="M45" s="153">
        <f t="shared" si="4"/>
        <v>0</v>
      </c>
      <c r="N45" s="146">
        <v>0</v>
      </c>
      <c r="O45" s="146">
        <f t="shared" si="5"/>
        <v>0</v>
      </c>
      <c r="P45" s="146">
        <v>0</v>
      </c>
      <c r="Q45" s="146">
        <f t="shared" si="6"/>
        <v>0</v>
      </c>
      <c r="R45" s="146"/>
      <c r="S45" s="146"/>
      <c r="T45" s="147">
        <v>0.44650000000000001</v>
      </c>
      <c r="U45" s="146">
        <f t="shared" si="7"/>
        <v>3.57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94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">
      <c r="A46" s="139">
        <v>37</v>
      </c>
      <c r="B46" s="139" t="s">
        <v>165</v>
      </c>
      <c r="C46" s="169" t="s">
        <v>166</v>
      </c>
      <c r="D46" s="145" t="s">
        <v>99</v>
      </c>
      <c r="E46" s="151">
        <v>1</v>
      </c>
      <c r="F46" s="153"/>
      <c r="G46" s="153"/>
      <c r="H46" s="153"/>
      <c r="I46" s="153"/>
      <c r="J46" s="153"/>
      <c r="K46" s="153"/>
      <c r="L46" s="153">
        <v>0</v>
      </c>
      <c r="M46" s="153">
        <f t="shared" si="4"/>
        <v>0</v>
      </c>
      <c r="N46" s="146">
        <v>0</v>
      </c>
      <c r="O46" s="146">
        <f t="shared" si="5"/>
        <v>0</v>
      </c>
      <c r="P46" s="146">
        <v>0</v>
      </c>
      <c r="Q46" s="146">
        <f t="shared" si="6"/>
        <v>0</v>
      </c>
      <c r="R46" s="146"/>
      <c r="S46" s="146"/>
      <c r="T46" s="147">
        <v>0.45217000000000002</v>
      </c>
      <c r="U46" s="146">
        <f t="shared" si="7"/>
        <v>0.45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94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">
      <c r="A47" s="139">
        <v>38</v>
      </c>
      <c r="B47" s="139" t="s">
        <v>167</v>
      </c>
      <c r="C47" s="169" t="s">
        <v>168</v>
      </c>
      <c r="D47" s="145" t="s">
        <v>99</v>
      </c>
      <c r="E47" s="151">
        <v>1</v>
      </c>
      <c r="F47" s="153"/>
      <c r="G47" s="153"/>
      <c r="H47" s="153"/>
      <c r="I47" s="153"/>
      <c r="J47" s="153"/>
      <c r="K47" s="153"/>
      <c r="L47" s="153">
        <v>0</v>
      </c>
      <c r="M47" s="153">
        <f t="shared" si="4"/>
        <v>0</v>
      </c>
      <c r="N47" s="146">
        <v>0</v>
      </c>
      <c r="O47" s="146">
        <f t="shared" si="5"/>
        <v>0</v>
      </c>
      <c r="P47" s="146">
        <v>0</v>
      </c>
      <c r="Q47" s="146">
        <f t="shared" si="6"/>
        <v>0</v>
      </c>
      <c r="R47" s="146"/>
      <c r="S47" s="146"/>
      <c r="T47" s="147">
        <v>0.44967000000000001</v>
      </c>
      <c r="U47" s="146">
        <f t="shared" si="7"/>
        <v>0.45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94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">
      <c r="A48" s="139">
        <v>39</v>
      </c>
      <c r="B48" s="139" t="s">
        <v>169</v>
      </c>
      <c r="C48" s="169" t="s">
        <v>170</v>
      </c>
      <c r="D48" s="145" t="s">
        <v>99</v>
      </c>
      <c r="E48" s="151">
        <v>1</v>
      </c>
      <c r="F48" s="153"/>
      <c r="G48" s="153"/>
      <c r="H48" s="153"/>
      <c r="I48" s="153"/>
      <c r="J48" s="153"/>
      <c r="K48" s="153"/>
      <c r="L48" s="153">
        <v>0</v>
      </c>
      <c r="M48" s="153">
        <f t="shared" ref="M48:M79" si="8">G48*(1+L48/100)</f>
        <v>0</v>
      </c>
      <c r="N48" s="146">
        <v>0</v>
      </c>
      <c r="O48" s="146">
        <f t="shared" ref="O48:O79" si="9">ROUND(E48*N48,5)</f>
        <v>0</v>
      </c>
      <c r="P48" s="146">
        <v>0</v>
      </c>
      <c r="Q48" s="146">
        <f t="shared" ref="Q48:Q79" si="10">ROUND(E48*P48,5)</f>
        <v>0</v>
      </c>
      <c r="R48" s="146"/>
      <c r="S48" s="146"/>
      <c r="T48" s="147">
        <v>1.1663300000000001</v>
      </c>
      <c r="U48" s="146">
        <f t="shared" ref="U48:U79" si="11">ROUND(E48*T48,2)</f>
        <v>1.17</v>
      </c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94</v>
      </c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">
      <c r="A49" s="139">
        <v>40</v>
      </c>
      <c r="B49" s="139" t="s">
        <v>147</v>
      </c>
      <c r="C49" s="169" t="s">
        <v>148</v>
      </c>
      <c r="D49" s="145" t="s">
        <v>93</v>
      </c>
      <c r="E49" s="151">
        <v>120</v>
      </c>
      <c r="F49" s="153"/>
      <c r="G49" s="153"/>
      <c r="H49" s="153"/>
      <c r="I49" s="153"/>
      <c r="J49" s="153"/>
      <c r="K49" s="153"/>
      <c r="L49" s="153">
        <v>0</v>
      </c>
      <c r="M49" s="153">
        <f t="shared" si="8"/>
        <v>0</v>
      </c>
      <c r="N49" s="146">
        <v>0</v>
      </c>
      <c r="O49" s="146">
        <f t="shared" si="9"/>
        <v>0</v>
      </c>
      <c r="P49" s="146">
        <v>0</v>
      </c>
      <c r="Q49" s="146">
        <f t="shared" si="10"/>
        <v>0</v>
      </c>
      <c r="R49" s="146"/>
      <c r="S49" s="146"/>
      <c r="T49" s="147">
        <v>5.7000000000000002E-2</v>
      </c>
      <c r="U49" s="146">
        <f t="shared" si="11"/>
        <v>6.84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94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">
      <c r="A50" s="139">
        <v>41</v>
      </c>
      <c r="B50" s="139" t="s">
        <v>171</v>
      </c>
      <c r="C50" s="169" t="s">
        <v>172</v>
      </c>
      <c r="D50" s="145" t="s">
        <v>99</v>
      </c>
      <c r="E50" s="151">
        <v>8</v>
      </c>
      <c r="F50" s="153"/>
      <c r="G50" s="153"/>
      <c r="H50" s="153"/>
      <c r="I50" s="153"/>
      <c r="J50" s="153"/>
      <c r="K50" s="153"/>
      <c r="L50" s="153">
        <v>0</v>
      </c>
      <c r="M50" s="153">
        <f t="shared" si="8"/>
        <v>0</v>
      </c>
      <c r="N50" s="146">
        <v>0</v>
      </c>
      <c r="O50" s="146">
        <f t="shared" si="9"/>
        <v>0</v>
      </c>
      <c r="P50" s="146">
        <v>0</v>
      </c>
      <c r="Q50" s="146">
        <f t="shared" si="10"/>
        <v>0</v>
      </c>
      <c r="R50" s="146"/>
      <c r="S50" s="146"/>
      <c r="T50" s="147">
        <v>0.54217000000000004</v>
      </c>
      <c r="U50" s="146">
        <f t="shared" si="11"/>
        <v>4.34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94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">
      <c r="A51" s="139">
        <v>42</v>
      </c>
      <c r="B51" s="139" t="s">
        <v>173</v>
      </c>
      <c r="C51" s="169" t="s">
        <v>174</v>
      </c>
      <c r="D51" s="145" t="s">
        <v>93</v>
      </c>
      <c r="E51" s="151">
        <v>210</v>
      </c>
      <c r="F51" s="153"/>
      <c r="G51" s="153"/>
      <c r="H51" s="153"/>
      <c r="I51" s="153"/>
      <c r="J51" s="153"/>
      <c r="K51" s="153"/>
      <c r="L51" s="153">
        <v>0</v>
      </c>
      <c r="M51" s="153">
        <f t="shared" si="8"/>
        <v>0</v>
      </c>
      <c r="N51" s="146">
        <v>0</v>
      </c>
      <c r="O51" s="146">
        <f t="shared" si="9"/>
        <v>0</v>
      </c>
      <c r="P51" s="146">
        <v>0</v>
      </c>
      <c r="Q51" s="146">
        <f t="shared" si="10"/>
        <v>0</v>
      </c>
      <c r="R51" s="146"/>
      <c r="S51" s="146"/>
      <c r="T51" s="147">
        <v>6.1830000000000003E-2</v>
      </c>
      <c r="U51" s="146">
        <f t="shared" si="11"/>
        <v>12.98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94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">
      <c r="A52" s="139">
        <v>43</v>
      </c>
      <c r="B52" s="139" t="s">
        <v>175</v>
      </c>
      <c r="C52" s="169" t="s">
        <v>176</v>
      </c>
      <c r="D52" s="145" t="s">
        <v>99</v>
      </c>
      <c r="E52" s="151">
        <v>8</v>
      </c>
      <c r="F52" s="153"/>
      <c r="G52" s="153"/>
      <c r="H52" s="153"/>
      <c r="I52" s="153"/>
      <c r="J52" s="153"/>
      <c r="K52" s="153"/>
      <c r="L52" s="153">
        <v>0</v>
      </c>
      <c r="M52" s="153">
        <f t="shared" si="8"/>
        <v>0</v>
      </c>
      <c r="N52" s="146">
        <v>0</v>
      </c>
      <c r="O52" s="146">
        <f t="shared" si="9"/>
        <v>0</v>
      </c>
      <c r="P52" s="146">
        <v>0</v>
      </c>
      <c r="Q52" s="146">
        <f t="shared" si="10"/>
        <v>0</v>
      </c>
      <c r="R52" s="146"/>
      <c r="S52" s="146"/>
      <c r="T52" s="147">
        <v>0.20166999999999999</v>
      </c>
      <c r="U52" s="146">
        <f t="shared" si="11"/>
        <v>1.61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94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">
      <c r="A53" s="139">
        <v>44</v>
      </c>
      <c r="B53" s="139" t="s">
        <v>177</v>
      </c>
      <c r="C53" s="169" t="s">
        <v>178</v>
      </c>
      <c r="D53" s="145" t="s">
        <v>99</v>
      </c>
      <c r="E53" s="151">
        <v>2</v>
      </c>
      <c r="F53" s="153"/>
      <c r="G53" s="153"/>
      <c r="H53" s="153"/>
      <c r="I53" s="153"/>
      <c r="J53" s="153"/>
      <c r="K53" s="153"/>
      <c r="L53" s="153">
        <v>0</v>
      </c>
      <c r="M53" s="153">
        <f t="shared" si="8"/>
        <v>0</v>
      </c>
      <c r="N53" s="146">
        <v>0</v>
      </c>
      <c r="O53" s="146">
        <f t="shared" si="9"/>
        <v>0</v>
      </c>
      <c r="P53" s="146">
        <v>0</v>
      </c>
      <c r="Q53" s="146">
        <f t="shared" si="10"/>
        <v>0</v>
      </c>
      <c r="R53" s="146"/>
      <c r="S53" s="146"/>
      <c r="T53" s="147">
        <v>4.3666700000000001</v>
      </c>
      <c r="U53" s="146">
        <f t="shared" si="11"/>
        <v>8.73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94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">
      <c r="A54" s="139">
        <v>45</v>
      </c>
      <c r="B54" s="139" t="s">
        <v>179</v>
      </c>
      <c r="C54" s="169" t="s">
        <v>180</v>
      </c>
      <c r="D54" s="145" t="s">
        <v>99</v>
      </c>
      <c r="E54" s="151">
        <v>2</v>
      </c>
      <c r="F54" s="153"/>
      <c r="G54" s="153"/>
      <c r="H54" s="153"/>
      <c r="I54" s="153"/>
      <c r="J54" s="153"/>
      <c r="K54" s="153"/>
      <c r="L54" s="153">
        <v>0</v>
      </c>
      <c r="M54" s="153">
        <f t="shared" si="8"/>
        <v>0</v>
      </c>
      <c r="N54" s="146">
        <v>0</v>
      </c>
      <c r="O54" s="146">
        <f t="shared" si="9"/>
        <v>0</v>
      </c>
      <c r="P54" s="146">
        <v>0</v>
      </c>
      <c r="Q54" s="146">
        <f t="shared" si="10"/>
        <v>0</v>
      </c>
      <c r="R54" s="146"/>
      <c r="S54" s="146"/>
      <c r="T54" s="147">
        <v>0.35199999999999998</v>
      </c>
      <c r="U54" s="146">
        <f t="shared" si="11"/>
        <v>0.7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94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">
      <c r="A55" s="139">
        <v>46</v>
      </c>
      <c r="B55" s="139" t="s">
        <v>181</v>
      </c>
      <c r="C55" s="169" t="s">
        <v>182</v>
      </c>
      <c r="D55" s="145" t="s">
        <v>99</v>
      </c>
      <c r="E55" s="151">
        <v>1</v>
      </c>
      <c r="F55" s="153"/>
      <c r="G55" s="153"/>
      <c r="H55" s="153"/>
      <c r="I55" s="153"/>
      <c r="J55" s="153"/>
      <c r="K55" s="153"/>
      <c r="L55" s="153">
        <v>0</v>
      </c>
      <c r="M55" s="153">
        <f t="shared" si="8"/>
        <v>0</v>
      </c>
      <c r="N55" s="146">
        <v>0</v>
      </c>
      <c r="O55" s="146">
        <f t="shared" si="9"/>
        <v>0</v>
      </c>
      <c r="P55" s="146">
        <v>0</v>
      </c>
      <c r="Q55" s="146">
        <f t="shared" si="10"/>
        <v>0</v>
      </c>
      <c r="R55" s="146"/>
      <c r="S55" s="146"/>
      <c r="T55" s="147">
        <v>0.64</v>
      </c>
      <c r="U55" s="146">
        <f t="shared" si="11"/>
        <v>0.64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94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">
      <c r="A56" s="139">
        <v>47</v>
      </c>
      <c r="B56" s="139" t="s">
        <v>183</v>
      </c>
      <c r="C56" s="169" t="s">
        <v>184</v>
      </c>
      <c r="D56" s="145" t="s">
        <v>99</v>
      </c>
      <c r="E56" s="151">
        <v>1</v>
      </c>
      <c r="F56" s="153"/>
      <c r="G56" s="153"/>
      <c r="H56" s="153"/>
      <c r="I56" s="153"/>
      <c r="J56" s="153"/>
      <c r="K56" s="153"/>
      <c r="L56" s="153">
        <v>0</v>
      </c>
      <c r="M56" s="153">
        <f t="shared" si="8"/>
        <v>0</v>
      </c>
      <c r="N56" s="146">
        <v>0</v>
      </c>
      <c r="O56" s="146">
        <f t="shared" si="9"/>
        <v>0</v>
      </c>
      <c r="P56" s="146">
        <v>0</v>
      </c>
      <c r="Q56" s="146">
        <f t="shared" si="10"/>
        <v>0</v>
      </c>
      <c r="R56" s="146"/>
      <c r="S56" s="146"/>
      <c r="T56" s="147">
        <v>0.97333000000000003</v>
      </c>
      <c r="U56" s="146">
        <f t="shared" si="11"/>
        <v>0.97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94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">
      <c r="A57" s="139">
        <v>48</v>
      </c>
      <c r="B57" s="139" t="s">
        <v>185</v>
      </c>
      <c r="C57" s="169" t="s">
        <v>186</v>
      </c>
      <c r="D57" s="145" t="s">
        <v>99</v>
      </c>
      <c r="E57" s="151">
        <v>1</v>
      </c>
      <c r="F57" s="153"/>
      <c r="G57" s="153"/>
      <c r="H57" s="153"/>
      <c r="I57" s="153"/>
      <c r="J57" s="153"/>
      <c r="K57" s="153"/>
      <c r="L57" s="153">
        <v>0</v>
      </c>
      <c r="M57" s="153">
        <f t="shared" si="8"/>
        <v>0</v>
      </c>
      <c r="N57" s="146">
        <v>0</v>
      </c>
      <c r="O57" s="146">
        <f t="shared" si="9"/>
        <v>0</v>
      </c>
      <c r="P57" s="146">
        <v>0</v>
      </c>
      <c r="Q57" s="146">
        <f t="shared" si="10"/>
        <v>0</v>
      </c>
      <c r="R57" s="146"/>
      <c r="S57" s="146"/>
      <c r="T57" s="147">
        <v>0.51866999999999996</v>
      </c>
      <c r="U57" s="146">
        <f t="shared" si="11"/>
        <v>0.52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94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">
      <c r="A58" s="139">
        <v>49</v>
      </c>
      <c r="B58" s="139" t="s">
        <v>187</v>
      </c>
      <c r="C58" s="169" t="s">
        <v>188</v>
      </c>
      <c r="D58" s="145" t="s">
        <v>99</v>
      </c>
      <c r="E58" s="151">
        <v>1</v>
      </c>
      <c r="F58" s="153"/>
      <c r="G58" s="153"/>
      <c r="H58" s="153"/>
      <c r="I58" s="153"/>
      <c r="J58" s="153"/>
      <c r="K58" s="153"/>
      <c r="L58" s="153">
        <v>0</v>
      </c>
      <c r="M58" s="153">
        <f t="shared" si="8"/>
        <v>0</v>
      </c>
      <c r="N58" s="146">
        <v>0</v>
      </c>
      <c r="O58" s="146">
        <f t="shared" si="9"/>
        <v>0</v>
      </c>
      <c r="P58" s="146">
        <v>0</v>
      </c>
      <c r="Q58" s="146">
        <f t="shared" si="10"/>
        <v>0</v>
      </c>
      <c r="R58" s="146"/>
      <c r="S58" s="146"/>
      <c r="T58" s="147">
        <v>0.39750000000000002</v>
      </c>
      <c r="U58" s="146">
        <f t="shared" si="11"/>
        <v>0.4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94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">
      <c r="A59" s="139">
        <v>50</v>
      </c>
      <c r="B59" s="139" t="s">
        <v>189</v>
      </c>
      <c r="C59" s="169" t="s">
        <v>190</v>
      </c>
      <c r="D59" s="145" t="s">
        <v>99</v>
      </c>
      <c r="E59" s="151">
        <v>1</v>
      </c>
      <c r="F59" s="153"/>
      <c r="G59" s="153"/>
      <c r="H59" s="153"/>
      <c r="I59" s="153"/>
      <c r="J59" s="153"/>
      <c r="K59" s="153"/>
      <c r="L59" s="153">
        <v>0</v>
      </c>
      <c r="M59" s="153">
        <f t="shared" si="8"/>
        <v>0</v>
      </c>
      <c r="N59" s="146">
        <v>0</v>
      </c>
      <c r="O59" s="146">
        <f t="shared" si="9"/>
        <v>0</v>
      </c>
      <c r="P59" s="146">
        <v>0</v>
      </c>
      <c r="Q59" s="146">
        <f t="shared" si="10"/>
        <v>0</v>
      </c>
      <c r="R59" s="146"/>
      <c r="S59" s="146"/>
      <c r="T59" s="147">
        <v>0.89666999999999997</v>
      </c>
      <c r="U59" s="146">
        <f t="shared" si="11"/>
        <v>0.9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94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">
      <c r="A60" s="139">
        <v>51</v>
      </c>
      <c r="B60" s="139" t="s">
        <v>191</v>
      </c>
      <c r="C60" s="169" t="s">
        <v>192</v>
      </c>
      <c r="D60" s="145" t="s">
        <v>93</v>
      </c>
      <c r="E60" s="151">
        <v>40</v>
      </c>
      <c r="F60" s="153"/>
      <c r="G60" s="153"/>
      <c r="H60" s="153"/>
      <c r="I60" s="153"/>
      <c r="J60" s="153"/>
      <c r="K60" s="153"/>
      <c r="L60" s="153">
        <v>0</v>
      </c>
      <c r="M60" s="153">
        <f t="shared" si="8"/>
        <v>0</v>
      </c>
      <c r="N60" s="146">
        <v>0</v>
      </c>
      <c r="O60" s="146">
        <f t="shared" si="9"/>
        <v>0</v>
      </c>
      <c r="P60" s="146">
        <v>0</v>
      </c>
      <c r="Q60" s="146">
        <f t="shared" si="10"/>
        <v>0</v>
      </c>
      <c r="R60" s="146"/>
      <c r="S60" s="146"/>
      <c r="T60" s="147">
        <v>0.17932999999999999</v>
      </c>
      <c r="U60" s="146">
        <f t="shared" si="11"/>
        <v>7.17</v>
      </c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94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">
      <c r="A61" s="139">
        <v>52</v>
      </c>
      <c r="B61" s="139" t="s">
        <v>193</v>
      </c>
      <c r="C61" s="169" t="s">
        <v>194</v>
      </c>
      <c r="D61" s="145" t="s">
        <v>99</v>
      </c>
      <c r="E61" s="151">
        <v>2</v>
      </c>
      <c r="F61" s="153"/>
      <c r="G61" s="153"/>
      <c r="H61" s="153"/>
      <c r="I61" s="153"/>
      <c r="J61" s="153"/>
      <c r="K61" s="153"/>
      <c r="L61" s="153">
        <v>0</v>
      </c>
      <c r="M61" s="153">
        <f t="shared" si="8"/>
        <v>0</v>
      </c>
      <c r="N61" s="146">
        <v>0</v>
      </c>
      <c r="O61" s="146">
        <f t="shared" si="9"/>
        <v>0</v>
      </c>
      <c r="P61" s="146">
        <v>0</v>
      </c>
      <c r="Q61" s="146">
        <f t="shared" si="10"/>
        <v>0</v>
      </c>
      <c r="R61" s="146"/>
      <c r="S61" s="146"/>
      <c r="T61" s="147">
        <v>0.35282999999999998</v>
      </c>
      <c r="U61" s="146">
        <f t="shared" si="11"/>
        <v>0.71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94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">
      <c r="A62" s="139">
        <v>53</v>
      </c>
      <c r="B62" s="139" t="s">
        <v>195</v>
      </c>
      <c r="C62" s="169" t="s">
        <v>196</v>
      </c>
      <c r="D62" s="145" t="s">
        <v>99</v>
      </c>
      <c r="E62" s="151">
        <v>1</v>
      </c>
      <c r="F62" s="153"/>
      <c r="G62" s="153"/>
      <c r="H62" s="153"/>
      <c r="I62" s="153"/>
      <c r="J62" s="153"/>
      <c r="K62" s="153"/>
      <c r="L62" s="153">
        <v>0</v>
      </c>
      <c r="M62" s="153">
        <f t="shared" si="8"/>
        <v>0</v>
      </c>
      <c r="N62" s="146">
        <v>0</v>
      </c>
      <c r="O62" s="146">
        <f t="shared" si="9"/>
        <v>0</v>
      </c>
      <c r="P62" s="146">
        <v>0</v>
      </c>
      <c r="Q62" s="146">
        <f t="shared" si="10"/>
        <v>0</v>
      </c>
      <c r="R62" s="146"/>
      <c r="S62" s="146"/>
      <c r="T62" s="147">
        <v>0.39</v>
      </c>
      <c r="U62" s="146">
        <f t="shared" si="11"/>
        <v>0.39</v>
      </c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94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">
      <c r="A63" s="139">
        <v>54</v>
      </c>
      <c r="B63" s="139" t="s">
        <v>197</v>
      </c>
      <c r="C63" s="169" t="s">
        <v>198</v>
      </c>
      <c r="D63" s="145" t="s">
        <v>99</v>
      </c>
      <c r="E63" s="151">
        <v>1</v>
      </c>
      <c r="F63" s="153"/>
      <c r="G63" s="153"/>
      <c r="H63" s="153"/>
      <c r="I63" s="153"/>
      <c r="J63" s="153"/>
      <c r="K63" s="153"/>
      <c r="L63" s="153">
        <v>0</v>
      </c>
      <c r="M63" s="153">
        <f t="shared" si="8"/>
        <v>0</v>
      </c>
      <c r="N63" s="146">
        <v>0</v>
      </c>
      <c r="O63" s="146">
        <f t="shared" si="9"/>
        <v>0</v>
      </c>
      <c r="P63" s="146">
        <v>0</v>
      </c>
      <c r="Q63" s="146">
        <f t="shared" si="10"/>
        <v>0</v>
      </c>
      <c r="R63" s="146"/>
      <c r="S63" s="146"/>
      <c r="T63" s="147">
        <v>0.38500000000000001</v>
      </c>
      <c r="U63" s="146">
        <f t="shared" si="11"/>
        <v>0.39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94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">
      <c r="A64" s="139">
        <v>55</v>
      </c>
      <c r="B64" s="139" t="s">
        <v>199</v>
      </c>
      <c r="C64" s="169" t="s">
        <v>200</v>
      </c>
      <c r="D64" s="145" t="s">
        <v>99</v>
      </c>
      <c r="E64" s="151">
        <v>4</v>
      </c>
      <c r="F64" s="153"/>
      <c r="G64" s="153"/>
      <c r="H64" s="153"/>
      <c r="I64" s="153"/>
      <c r="J64" s="153"/>
      <c r="K64" s="153"/>
      <c r="L64" s="153">
        <v>0</v>
      </c>
      <c r="M64" s="153">
        <f t="shared" si="8"/>
        <v>0</v>
      </c>
      <c r="N64" s="146">
        <v>0</v>
      </c>
      <c r="O64" s="146">
        <f t="shared" si="9"/>
        <v>0</v>
      </c>
      <c r="P64" s="146">
        <v>0</v>
      </c>
      <c r="Q64" s="146">
        <f t="shared" si="10"/>
        <v>0</v>
      </c>
      <c r="R64" s="146"/>
      <c r="S64" s="146"/>
      <c r="T64" s="147">
        <v>0.1115</v>
      </c>
      <c r="U64" s="146">
        <f t="shared" si="11"/>
        <v>0.45</v>
      </c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94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">
      <c r="A65" s="139">
        <v>56</v>
      </c>
      <c r="B65" s="139" t="s">
        <v>201</v>
      </c>
      <c r="C65" s="169" t="s">
        <v>202</v>
      </c>
      <c r="D65" s="145" t="s">
        <v>99</v>
      </c>
      <c r="E65" s="151">
        <v>4</v>
      </c>
      <c r="F65" s="153"/>
      <c r="G65" s="153"/>
      <c r="H65" s="153"/>
      <c r="I65" s="153"/>
      <c r="J65" s="153"/>
      <c r="K65" s="153"/>
      <c r="L65" s="153">
        <v>0</v>
      </c>
      <c r="M65" s="153">
        <f t="shared" si="8"/>
        <v>0</v>
      </c>
      <c r="N65" s="146">
        <v>0</v>
      </c>
      <c r="O65" s="146">
        <f t="shared" si="9"/>
        <v>0</v>
      </c>
      <c r="P65" s="146">
        <v>0</v>
      </c>
      <c r="Q65" s="146">
        <f t="shared" si="10"/>
        <v>0</v>
      </c>
      <c r="R65" s="146"/>
      <c r="S65" s="146"/>
      <c r="T65" s="147">
        <v>0.1115</v>
      </c>
      <c r="U65" s="146">
        <f t="shared" si="11"/>
        <v>0.45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94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">
      <c r="A66" s="139">
        <v>57</v>
      </c>
      <c r="B66" s="139" t="s">
        <v>203</v>
      </c>
      <c r="C66" s="169" t="s">
        <v>204</v>
      </c>
      <c r="D66" s="145" t="s">
        <v>99</v>
      </c>
      <c r="E66" s="151">
        <v>1</v>
      </c>
      <c r="F66" s="153"/>
      <c r="G66" s="153"/>
      <c r="H66" s="153"/>
      <c r="I66" s="153"/>
      <c r="J66" s="153"/>
      <c r="K66" s="153"/>
      <c r="L66" s="153">
        <v>0</v>
      </c>
      <c r="M66" s="153">
        <f t="shared" si="8"/>
        <v>0</v>
      </c>
      <c r="N66" s="146">
        <v>0</v>
      </c>
      <c r="O66" s="146">
        <f t="shared" si="9"/>
        <v>0</v>
      </c>
      <c r="P66" s="146">
        <v>0</v>
      </c>
      <c r="Q66" s="146">
        <f t="shared" si="10"/>
        <v>0</v>
      </c>
      <c r="R66" s="146"/>
      <c r="S66" s="146"/>
      <c r="T66" s="147">
        <v>3.5</v>
      </c>
      <c r="U66" s="146">
        <f t="shared" si="11"/>
        <v>3.5</v>
      </c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94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">
      <c r="A67" s="139">
        <v>58</v>
      </c>
      <c r="B67" s="139" t="s">
        <v>205</v>
      </c>
      <c r="C67" s="169" t="s">
        <v>206</v>
      </c>
      <c r="D67" s="145" t="s">
        <v>99</v>
      </c>
      <c r="E67" s="151">
        <v>8</v>
      </c>
      <c r="F67" s="153"/>
      <c r="G67" s="153"/>
      <c r="H67" s="153"/>
      <c r="I67" s="153"/>
      <c r="J67" s="153"/>
      <c r="K67" s="153"/>
      <c r="L67" s="153">
        <v>0</v>
      </c>
      <c r="M67" s="153">
        <f t="shared" si="8"/>
        <v>0</v>
      </c>
      <c r="N67" s="146">
        <v>0</v>
      </c>
      <c r="O67" s="146">
        <f t="shared" si="9"/>
        <v>0</v>
      </c>
      <c r="P67" s="146">
        <v>0</v>
      </c>
      <c r="Q67" s="146">
        <f t="shared" si="10"/>
        <v>0</v>
      </c>
      <c r="R67" s="146"/>
      <c r="S67" s="146"/>
      <c r="T67" s="147">
        <v>0.35</v>
      </c>
      <c r="U67" s="146">
        <f t="shared" si="11"/>
        <v>2.8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94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">
      <c r="A68" s="139">
        <v>59</v>
      </c>
      <c r="B68" s="139" t="s">
        <v>207</v>
      </c>
      <c r="C68" s="169" t="s">
        <v>208</v>
      </c>
      <c r="D68" s="145" t="s">
        <v>93</v>
      </c>
      <c r="E68" s="151">
        <v>285</v>
      </c>
      <c r="F68" s="153"/>
      <c r="G68" s="153"/>
      <c r="H68" s="153"/>
      <c r="I68" s="153"/>
      <c r="J68" s="153"/>
      <c r="K68" s="153"/>
      <c r="L68" s="153">
        <v>0</v>
      </c>
      <c r="M68" s="153">
        <f t="shared" si="8"/>
        <v>0</v>
      </c>
      <c r="N68" s="146">
        <v>5.0000000000000002E-5</v>
      </c>
      <c r="O68" s="146">
        <f t="shared" si="9"/>
        <v>1.4250000000000001E-2</v>
      </c>
      <c r="P68" s="146">
        <v>0</v>
      </c>
      <c r="Q68" s="146">
        <f t="shared" si="10"/>
        <v>0</v>
      </c>
      <c r="R68" s="146"/>
      <c r="S68" s="146"/>
      <c r="T68" s="147">
        <v>0</v>
      </c>
      <c r="U68" s="146">
        <f t="shared" si="11"/>
        <v>0</v>
      </c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209</v>
      </c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">
      <c r="A69" s="139">
        <v>60</v>
      </c>
      <c r="B69" s="139" t="s">
        <v>210</v>
      </c>
      <c r="C69" s="169" t="s">
        <v>211</v>
      </c>
      <c r="D69" s="145" t="s">
        <v>93</v>
      </c>
      <c r="E69" s="151">
        <v>85</v>
      </c>
      <c r="F69" s="153"/>
      <c r="G69" s="153"/>
      <c r="H69" s="153"/>
      <c r="I69" s="153"/>
      <c r="J69" s="153"/>
      <c r="K69" s="153"/>
      <c r="L69" s="153">
        <v>0</v>
      </c>
      <c r="M69" s="153">
        <f t="shared" si="8"/>
        <v>0</v>
      </c>
      <c r="N69" s="146">
        <v>6.9999999999999994E-5</v>
      </c>
      <c r="O69" s="146">
        <f t="shared" si="9"/>
        <v>5.9500000000000004E-3</v>
      </c>
      <c r="P69" s="146">
        <v>0</v>
      </c>
      <c r="Q69" s="146">
        <f t="shared" si="10"/>
        <v>0</v>
      </c>
      <c r="R69" s="146"/>
      <c r="S69" s="146"/>
      <c r="T69" s="147">
        <v>0</v>
      </c>
      <c r="U69" s="146">
        <f t="shared" si="11"/>
        <v>0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209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">
      <c r="A70" s="139">
        <v>61</v>
      </c>
      <c r="B70" s="139" t="s">
        <v>212</v>
      </c>
      <c r="C70" s="169" t="s">
        <v>213</v>
      </c>
      <c r="D70" s="145" t="s">
        <v>93</v>
      </c>
      <c r="E70" s="151">
        <v>30</v>
      </c>
      <c r="F70" s="153"/>
      <c r="G70" s="153"/>
      <c r="H70" s="153"/>
      <c r="I70" s="153"/>
      <c r="J70" s="153"/>
      <c r="K70" s="153"/>
      <c r="L70" s="153">
        <v>0</v>
      </c>
      <c r="M70" s="153">
        <f t="shared" si="8"/>
        <v>0</v>
      </c>
      <c r="N70" s="146">
        <v>1.6000000000000001E-4</v>
      </c>
      <c r="O70" s="146">
        <f t="shared" si="9"/>
        <v>4.7999999999999996E-3</v>
      </c>
      <c r="P70" s="146">
        <v>0</v>
      </c>
      <c r="Q70" s="146">
        <f t="shared" si="10"/>
        <v>0</v>
      </c>
      <c r="R70" s="146"/>
      <c r="S70" s="146"/>
      <c r="T70" s="147">
        <v>0</v>
      </c>
      <c r="U70" s="146">
        <f t="shared" si="11"/>
        <v>0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209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">
      <c r="A71" s="139">
        <v>62</v>
      </c>
      <c r="B71" s="139" t="s">
        <v>214</v>
      </c>
      <c r="C71" s="169" t="s">
        <v>215</v>
      </c>
      <c r="D71" s="145" t="s">
        <v>93</v>
      </c>
      <c r="E71" s="151">
        <v>25</v>
      </c>
      <c r="F71" s="153"/>
      <c r="G71" s="153"/>
      <c r="H71" s="153"/>
      <c r="I71" s="153"/>
      <c r="J71" s="153"/>
      <c r="K71" s="153"/>
      <c r="L71" s="153">
        <v>0</v>
      </c>
      <c r="M71" s="153">
        <f t="shared" si="8"/>
        <v>0</v>
      </c>
      <c r="N71" s="146">
        <v>1.2E-4</v>
      </c>
      <c r="O71" s="146">
        <f t="shared" si="9"/>
        <v>3.0000000000000001E-3</v>
      </c>
      <c r="P71" s="146">
        <v>0</v>
      </c>
      <c r="Q71" s="146">
        <f t="shared" si="10"/>
        <v>0</v>
      </c>
      <c r="R71" s="146"/>
      <c r="S71" s="146"/>
      <c r="T71" s="147">
        <v>0</v>
      </c>
      <c r="U71" s="146">
        <f t="shared" si="11"/>
        <v>0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209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">
      <c r="A72" s="139">
        <v>63</v>
      </c>
      <c r="B72" s="139" t="s">
        <v>216</v>
      </c>
      <c r="C72" s="169" t="s">
        <v>217</v>
      </c>
      <c r="D72" s="145" t="s">
        <v>93</v>
      </c>
      <c r="E72" s="151">
        <v>30</v>
      </c>
      <c r="F72" s="153"/>
      <c r="G72" s="153"/>
      <c r="H72" s="153"/>
      <c r="I72" s="153"/>
      <c r="J72" s="153"/>
      <c r="K72" s="153"/>
      <c r="L72" s="153">
        <v>0</v>
      </c>
      <c r="M72" s="153">
        <f t="shared" si="8"/>
        <v>0</v>
      </c>
      <c r="N72" s="146">
        <v>1.4999999999999999E-4</v>
      </c>
      <c r="O72" s="146">
        <f t="shared" si="9"/>
        <v>4.4999999999999997E-3</v>
      </c>
      <c r="P72" s="146">
        <v>0</v>
      </c>
      <c r="Q72" s="146">
        <f t="shared" si="10"/>
        <v>0</v>
      </c>
      <c r="R72" s="146"/>
      <c r="S72" s="146"/>
      <c r="T72" s="147">
        <v>0</v>
      </c>
      <c r="U72" s="146">
        <f t="shared" si="11"/>
        <v>0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209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">
      <c r="A73" s="139">
        <v>64</v>
      </c>
      <c r="B73" s="139" t="s">
        <v>218</v>
      </c>
      <c r="C73" s="169" t="s">
        <v>219</v>
      </c>
      <c r="D73" s="145" t="s">
        <v>93</v>
      </c>
      <c r="E73" s="151">
        <v>490</v>
      </c>
      <c r="F73" s="153"/>
      <c r="G73" s="153"/>
      <c r="H73" s="153"/>
      <c r="I73" s="153"/>
      <c r="J73" s="153"/>
      <c r="K73" s="153"/>
      <c r="L73" s="153">
        <v>0</v>
      </c>
      <c r="M73" s="153">
        <f t="shared" si="8"/>
        <v>0</v>
      </c>
      <c r="N73" s="146">
        <v>0</v>
      </c>
      <c r="O73" s="146">
        <f t="shared" si="9"/>
        <v>0</v>
      </c>
      <c r="P73" s="146">
        <v>0</v>
      </c>
      <c r="Q73" s="146">
        <f t="shared" si="10"/>
        <v>0</v>
      </c>
      <c r="R73" s="146"/>
      <c r="S73" s="146"/>
      <c r="T73" s="147">
        <v>0</v>
      </c>
      <c r="U73" s="146">
        <f t="shared" si="11"/>
        <v>0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209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">
      <c r="A74" s="139">
        <v>65</v>
      </c>
      <c r="B74" s="139" t="s">
        <v>220</v>
      </c>
      <c r="C74" s="169" t="s">
        <v>221</v>
      </c>
      <c r="D74" s="145" t="s">
        <v>93</v>
      </c>
      <c r="E74" s="151">
        <v>20</v>
      </c>
      <c r="F74" s="153"/>
      <c r="G74" s="153"/>
      <c r="H74" s="153"/>
      <c r="I74" s="153"/>
      <c r="J74" s="153"/>
      <c r="K74" s="153"/>
      <c r="L74" s="153">
        <v>0</v>
      </c>
      <c r="M74" s="153">
        <f t="shared" si="8"/>
        <v>0</v>
      </c>
      <c r="N74" s="146">
        <v>3.0000000000000001E-5</v>
      </c>
      <c r="O74" s="146">
        <f t="shared" si="9"/>
        <v>5.9999999999999995E-4</v>
      </c>
      <c r="P74" s="146">
        <v>0</v>
      </c>
      <c r="Q74" s="146">
        <f t="shared" si="10"/>
        <v>0</v>
      </c>
      <c r="R74" s="146"/>
      <c r="S74" s="146"/>
      <c r="T74" s="147">
        <v>0</v>
      </c>
      <c r="U74" s="146">
        <f t="shared" si="11"/>
        <v>0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209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">
      <c r="A75" s="139">
        <v>66</v>
      </c>
      <c r="B75" s="139" t="s">
        <v>222</v>
      </c>
      <c r="C75" s="169" t="s">
        <v>223</v>
      </c>
      <c r="D75" s="145" t="s">
        <v>99</v>
      </c>
      <c r="E75" s="151">
        <v>8</v>
      </c>
      <c r="F75" s="153"/>
      <c r="G75" s="153"/>
      <c r="H75" s="153"/>
      <c r="I75" s="153"/>
      <c r="J75" s="153"/>
      <c r="K75" s="153"/>
      <c r="L75" s="153">
        <v>0</v>
      </c>
      <c r="M75" s="153">
        <f t="shared" si="8"/>
        <v>0</v>
      </c>
      <c r="N75" s="146">
        <v>6.4999999999999997E-4</v>
      </c>
      <c r="O75" s="146">
        <f t="shared" si="9"/>
        <v>5.1999999999999998E-3</v>
      </c>
      <c r="P75" s="146">
        <v>0</v>
      </c>
      <c r="Q75" s="146">
        <f t="shared" si="10"/>
        <v>0</v>
      </c>
      <c r="R75" s="146"/>
      <c r="S75" s="146"/>
      <c r="T75" s="147">
        <v>0</v>
      </c>
      <c r="U75" s="146">
        <f t="shared" si="11"/>
        <v>0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209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ht="22.5" outlineLevel="1" x14ac:dyDescent="0.2">
      <c r="A76" s="139">
        <v>67</v>
      </c>
      <c r="B76" s="139" t="s">
        <v>224</v>
      </c>
      <c r="C76" s="169" t="s">
        <v>225</v>
      </c>
      <c r="D76" s="145" t="s">
        <v>99</v>
      </c>
      <c r="E76" s="151">
        <v>1</v>
      </c>
      <c r="F76" s="153"/>
      <c r="G76" s="153"/>
      <c r="H76" s="153"/>
      <c r="I76" s="153"/>
      <c r="J76" s="153"/>
      <c r="K76" s="153"/>
      <c r="L76" s="153">
        <v>0</v>
      </c>
      <c r="M76" s="153">
        <f t="shared" si="8"/>
        <v>0</v>
      </c>
      <c r="N76" s="146">
        <v>1.5800000000000002E-2</v>
      </c>
      <c r="O76" s="146">
        <f t="shared" si="9"/>
        <v>1.5800000000000002E-2</v>
      </c>
      <c r="P76" s="146">
        <v>0</v>
      </c>
      <c r="Q76" s="146">
        <f t="shared" si="10"/>
        <v>0</v>
      </c>
      <c r="R76" s="146"/>
      <c r="S76" s="146"/>
      <c r="T76" s="147">
        <v>0</v>
      </c>
      <c r="U76" s="146">
        <f t="shared" si="11"/>
        <v>0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209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">
      <c r="A77" s="139">
        <v>68</v>
      </c>
      <c r="B77" s="139" t="s">
        <v>226</v>
      </c>
      <c r="C77" s="169" t="s">
        <v>227</v>
      </c>
      <c r="D77" s="145" t="s">
        <v>99</v>
      </c>
      <c r="E77" s="151">
        <v>1</v>
      </c>
      <c r="F77" s="153"/>
      <c r="G77" s="153"/>
      <c r="H77" s="153"/>
      <c r="I77" s="153"/>
      <c r="J77" s="153"/>
      <c r="K77" s="153"/>
      <c r="L77" s="153">
        <v>0</v>
      </c>
      <c r="M77" s="153">
        <f t="shared" si="8"/>
        <v>0</v>
      </c>
      <c r="N77" s="146">
        <v>1.1999999999999999E-3</v>
      </c>
      <c r="O77" s="146">
        <f t="shared" si="9"/>
        <v>1.1999999999999999E-3</v>
      </c>
      <c r="P77" s="146">
        <v>0</v>
      </c>
      <c r="Q77" s="146">
        <f t="shared" si="10"/>
        <v>0</v>
      </c>
      <c r="R77" s="146"/>
      <c r="S77" s="146"/>
      <c r="T77" s="147">
        <v>0</v>
      </c>
      <c r="U77" s="146">
        <f t="shared" si="11"/>
        <v>0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209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">
      <c r="A78" s="139">
        <v>69</v>
      </c>
      <c r="B78" s="139" t="s">
        <v>228</v>
      </c>
      <c r="C78" s="169" t="s">
        <v>229</v>
      </c>
      <c r="D78" s="145" t="s">
        <v>99</v>
      </c>
      <c r="E78" s="151">
        <v>1</v>
      </c>
      <c r="F78" s="153"/>
      <c r="G78" s="153"/>
      <c r="H78" s="153"/>
      <c r="I78" s="153"/>
      <c r="J78" s="153"/>
      <c r="K78" s="153"/>
      <c r="L78" s="153">
        <v>0</v>
      </c>
      <c r="M78" s="153">
        <f t="shared" si="8"/>
        <v>0</v>
      </c>
      <c r="N78" s="146">
        <v>0</v>
      </c>
      <c r="O78" s="146">
        <f t="shared" si="9"/>
        <v>0</v>
      </c>
      <c r="P78" s="146">
        <v>0</v>
      </c>
      <c r="Q78" s="146">
        <f t="shared" si="10"/>
        <v>0</v>
      </c>
      <c r="R78" s="146"/>
      <c r="S78" s="146"/>
      <c r="T78" s="147">
        <v>0</v>
      </c>
      <c r="U78" s="146">
        <f t="shared" si="11"/>
        <v>0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209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">
      <c r="A79" s="139">
        <v>70</v>
      </c>
      <c r="B79" s="139" t="s">
        <v>230</v>
      </c>
      <c r="C79" s="169" t="s">
        <v>231</v>
      </c>
      <c r="D79" s="145" t="s">
        <v>99</v>
      </c>
      <c r="E79" s="151">
        <v>1</v>
      </c>
      <c r="F79" s="153"/>
      <c r="G79" s="153"/>
      <c r="H79" s="153"/>
      <c r="I79" s="153"/>
      <c r="J79" s="153"/>
      <c r="K79" s="153"/>
      <c r="L79" s="153">
        <v>0</v>
      </c>
      <c r="M79" s="153">
        <f t="shared" si="8"/>
        <v>0</v>
      </c>
      <c r="N79" s="146">
        <v>0</v>
      </c>
      <c r="O79" s="146">
        <f t="shared" si="9"/>
        <v>0</v>
      </c>
      <c r="P79" s="146">
        <v>0</v>
      </c>
      <c r="Q79" s="146">
        <f t="shared" si="10"/>
        <v>0</v>
      </c>
      <c r="R79" s="146"/>
      <c r="S79" s="146"/>
      <c r="T79" s="147">
        <v>0</v>
      </c>
      <c r="U79" s="146">
        <f t="shared" si="11"/>
        <v>0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209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">
      <c r="A80" s="139">
        <v>71</v>
      </c>
      <c r="B80" s="139" t="s">
        <v>232</v>
      </c>
      <c r="C80" s="169" t="s">
        <v>233</v>
      </c>
      <c r="D80" s="145" t="s">
        <v>99</v>
      </c>
      <c r="E80" s="151">
        <v>10</v>
      </c>
      <c r="F80" s="153"/>
      <c r="G80" s="153"/>
      <c r="H80" s="153"/>
      <c r="I80" s="153"/>
      <c r="J80" s="153"/>
      <c r="K80" s="153"/>
      <c r="L80" s="153">
        <v>0</v>
      </c>
      <c r="M80" s="153">
        <f t="shared" ref="M80:M111" si="12">G80*(1+L80/100)</f>
        <v>0</v>
      </c>
      <c r="N80" s="146">
        <v>0</v>
      </c>
      <c r="O80" s="146">
        <f t="shared" ref="O80:O111" si="13">ROUND(E80*N80,5)</f>
        <v>0</v>
      </c>
      <c r="P80" s="146">
        <v>0</v>
      </c>
      <c r="Q80" s="146">
        <f t="shared" ref="Q80:Q111" si="14">ROUND(E80*P80,5)</f>
        <v>0</v>
      </c>
      <c r="R80" s="146"/>
      <c r="S80" s="146"/>
      <c r="T80" s="147">
        <v>0</v>
      </c>
      <c r="U80" s="146">
        <f t="shared" ref="U80:U111" si="15">ROUND(E80*T80,2)</f>
        <v>0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209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22.5" outlineLevel="1" x14ac:dyDescent="0.2">
      <c r="A81" s="139">
        <v>72</v>
      </c>
      <c r="B81" s="139" t="s">
        <v>234</v>
      </c>
      <c r="C81" s="169" t="s">
        <v>235</v>
      </c>
      <c r="D81" s="145" t="s">
        <v>99</v>
      </c>
      <c r="E81" s="151">
        <v>1</v>
      </c>
      <c r="F81" s="153"/>
      <c r="G81" s="153"/>
      <c r="H81" s="153"/>
      <c r="I81" s="153"/>
      <c r="J81" s="153"/>
      <c r="K81" s="153"/>
      <c r="L81" s="153">
        <v>0</v>
      </c>
      <c r="M81" s="153">
        <f t="shared" si="12"/>
        <v>0</v>
      </c>
      <c r="N81" s="146">
        <v>0</v>
      </c>
      <c r="O81" s="146">
        <f t="shared" si="13"/>
        <v>0</v>
      </c>
      <c r="P81" s="146">
        <v>0</v>
      </c>
      <c r="Q81" s="146">
        <f t="shared" si="14"/>
        <v>0</v>
      </c>
      <c r="R81" s="146"/>
      <c r="S81" s="146"/>
      <c r="T81" s="147">
        <v>0</v>
      </c>
      <c r="U81" s="146">
        <f t="shared" si="15"/>
        <v>0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209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ht="22.5" outlineLevel="1" x14ac:dyDescent="0.2">
      <c r="A82" s="139">
        <v>73</v>
      </c>
      <c r="B82" s="139" t="s">
        <v>236</v>
      </c>
      <c r="C82" s="169" t="s">
        <v>237</v>
      </c>
      <c r="D82" s="145" t="s">
        <v>99</v>
      </c>
      <c r="E82" s="151">
        <v>2</v>
      </c>
      <c r="F82" s="153"/>
      <c r="G82" s="153"/>
      <c r="H82" s="153"/>
      <c r="I82" s="153"/>
      <c r="J82" s="153"/>
      <c r="K82" s="153"/>
      <c r="L82" s="153">
        <v>0</v>
      </c>
      <c r="M82" s="153">
        <f t="shared" si="12"/>
        <v>0</v>
      </c>
      <c r="N82" s="146">
        <v>0</v>
      </c>
      <c r="O82" s="146">
        <f t="shared" si="13"/>
        <v>0</v>
      </c>
      <c r="P82" s="146">
        <v>0</v>
      </c>
      <c r="Q82" s="146">
        <f t="shared" si="14"/>
        <v>0</v>
      </c>
      <c r="R82" s="146"/>
      <c r="S82" s="146"/>
      <c r="T82" s="147">
        <v>0</v>
      </c>
      <c r="U82" s="146">
        <f t="shared" si="15"/>
        <v>0</v>
      </c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209</v>
      </c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22.5" outlineLevel="1" x14ac:dyDescent="0.2">
      <c r="A83" s="139">
        <v>74</v>
      </c>
      <c r="B83" s="139" t="s">
        <v>238</v>
      </c>
      <c r="C83" s="169" t="s">
        <v>239</v>
      </c>
      <c r="D83" s="145" t="s">
        <v>99</v>
      </c>
      <c r="E83" s="151">
        <v>1</v>
      </c>
      <c r="F83" s="153"/>
      <c r="G83" s="153"/>
      <c r="H83" s="153"/>
      <c r="I83" s="153"/>
      <c r="J83" s="153"/>
      <c r="K83" s="153"/>
      <c r="L83" s="153">
        <v>0</v>
      </c>
      <c r="M83" s="153">
        <f t="shared" si="12"/>
        <v>0</v>
      </c>
      <c r="N83" s="146">
        <v>0</v>
      </c>
      <c r="O83" s="146">
        <f t="shared" si="13"/>
        <v>0</v>
      </c>
      <c r="P83" s="146">
        <v>0</v>
      </c>
      <c r="Q83" s="146">
        <f t="shared" si="14"/>
        <v>0</v>
      </c>
      <c r="R83" s="146"/>
      <c r="S83" s="146"/>
      <c r="T83" s="147">
        <v>0</v>
      </c>
      <c r="U83" s="146">
        <f t="shared" si="15"/>
        <v>0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209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">
      <c r="A84" s="139">
        <v>75</v>
      </c>
      <c r="B84" s="139" t="s">
        <v>240</v>
      </c>
      <c r="C84" s="169" t="s">
        <v>241</v>
      </c>
      <c r="D84" s="145" t="s">
        <v>99</v>
      </c>
      <c r="E84" s="151">
        <v>1</v>
      </c>
      <c r="F84" s="153"/>
      <c r="G84" s="153"/>
      <c r="H84" s="153"/>
      <c r="I84" s="153"/>
      <c r="J84" s="153"/>
      <c r="K84" s="153"/>
      <c r="L84" s="153">
        <v>0</v>
      </c>
      <c r="M84" s="153">
        <f t="shared" si="12"/>
        <v>0</v>
      </c>
      <c r="N84" s="146">
        <v>0</v>
      </c>
      <c r="O84" s="146">
        <f t="shared" si="13"/>
        <v>0</v>
      </c>
      <c r="P84" s="146">
        <v>0</v>
      </c>
      <c r="Q84" s="146">
        <f t="shared" si="14"/>
        <v>0</v>
      </c>
      <c r="R84" s="146"/>
      <c r="S84" s="146"/>
      <c r="T84" s="147">
        <v>0</v>
      </c>
      <c r="U84" s="146">
        <f t="shared" si="15"/>
        <v>0</v>
      </c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209</v>
      </c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ht="22.5" outlineLevel="1" x14ac:dyDescent="0.2">
      <c r="A85" s="139">
        <v>76</v>
      </c>
      <c r="B85" s="139" t="s">
        <v>242</v>
      </c>
      <c r="C85" s="169" t="s">
        <v>243</v>
      </c>
      <c r="D85" s="145" t="s">
        <v>99</v>
      </c>
      <c r="E85" s="151">
        <v>1</v>
      </c>
      <c r="F85" s="153"/>
      <c r="G85" s="153"/>
      <c r="H85" s="153"/>
      <c r="I85" s="153"/>
      <c r="J85" s="153"/>
      <c r="K85" s="153"/>
      <c r="L85" s="153">
        <v>0</v>
      </c>
      <c r="M85" s="153">
        <f t="shared" si="12"/>
        <v>0</v>
      </c>
      <c r="N85" s="146">
        <v>0</v>
      </c>
      <c r="O85" s="146">
        <f t="shared" si="13"/>
        <v>0</v>
      </c>
      <c r="P85" s="146">
        <v>0</v>
      </c>
      <c r="Q85" s="146">
        <f t="shared" si="14"/>
        <v>0</v>
      </c>
      <c r="R85" s="146"/>
      <c r="S85" s="146"/>
      <c r="T85" s="147">
        <v>0</v>
      </c>
      <c r="U85" s="146">
        <f t="shared" si="15"/>
        <v>0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209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">
      <c r="A86" s="139">
        <v>77</v>
      </c>
      <c r="B86" s="139" t="s">
        <v>218</v>
      </c>
      <c r="C86" s="169" t="s">
        <v>219</v>
      </c>
      <c r="D86" s="145" t="s">
        <v>93</v>
      </c>
      <c r="E86" s="151">
        <v>120</v>
      </c>
      <c r="F86" s="153"/>
      <c r="G86" s="153"/>
      <c r="H86" s="153"/>
      <c r="I86" s="153"/>
      <c r="J86" s="153"/>
      <c r="K86" s="153"/>
      <c r="L86" s="153">
        <v>0</v>
      </c>
      <c r="M86" s="153">
        <f t="shared" si="12"/>
        <v>0</v>
      </c>
      <c r="N86" s="146">
        <v>0</v>
      </c>
      <c r="O86" s="146">
        <f t="shared" si="13"/>
        <v>0</v>
      </c>
      <c r="P86" s="146">
        <v>0</v>
      </c>
      <c r="Q86" s="146">
        <f t="shared" si="14"/>
        <v>0</v>
      </c>
      <c r="R86" s="146"/>
      <c r="S86" s="146"/>
      <c r="T86" s="147">
        <v>0</v>
      </c>
      <c r="U86" s="146">
        <f t="shared" si="15"/>
        <v>0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209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">
      <c r="A87" s="139">
        <v>78</v>
      </c>
      <c r="B87" s="139" t="s">
        <v>244</v>
      </c>
      <c r="C87" s="169" t="s">
        <v>245</v>
      </c>
      <c r="D87" s="145" t="s">
        <v>99</v>
      </c>
      <c r="E87" s="151">
        <v>8</v>
      </c>
      <c r="F87" s="153"/>
      <c r="G87" s="153"/>
      <c r="H87" s="153"/>
      <c r="I87" s="153"/>
      <c r="J87" s="153"/>
      <c r="K87" s="153"/>
      <c r="L87" s="153">
        <v>0</v>
      </c>
      <c r="M87" s="153">
        <f t="shared" si="12"/>
        <v>0</v>
      </c>
      <c r="N87" s="146">
        <v>4.4999999999999999E-4</v>
      </c>
      <c r="O87" s="146">
        <f t="shared" si="13"/>
        <v>3.5999999999999999E-3</v>
      </c>
      <c r="P87" s="146">
        <v>0</v>
      </c>
      <c r="Q87" s="146">
        <f t="shared" si="14"/>
        <v>0</v>
      </c>
      <c r="R87" s="146"/>
      <c r="S87" s="146"/>
      <c r="T87" s="147">
        <v>0</v>
      </c>
      <c r="U87" s="146">
        <f t="shared" si="15"/>
        <v>0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209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ht="22.5" outlineLevel="1" x14ac:dyDescent="0.2">
      <c r="A88" s="139">
        <v>79</v>
      </c>
      <c r="B88" s="139" t="s">
        <v>246</v>
      </c>
      <c r="C88" s="169" t="s">
        <v>247</v>
      </c>
      <c r="D88" s="145" t="s">
        <v>99</v>
      </c>
      <c r="E88" s="151">
        <v>1</v>
      </c>
      <c r="F88" s="153"/>
      <c r="G88" s="153"/>
      <c r="H88" s="153"/>
      <c r="I88" s="153"/>
      <c r="J88" s="153"/>
      <c r="K88" s="153"/>
      <c r="L88" s="153">
        <v>0</v>
      </c>
      <c r="M88" s="153">
        <f t="shared" si="12"/>
        <v>0</v>
      </c>
      <c r="N88" s="146">
        <v>4.4999999999999999E-4</v>
      </c>
      <c r="O88" s="146">
        <f t="shared" si="13"/>
        <v>4.4999999999999999E-4</v>
      </c>
      <c r="P88" s="146">
        <v>0</v>
      </c>
      <c r="Q88" s="146">
        <f t="shared" si="14"/>
        <v>0</v>
      </c>
      <c r="R88" s="146"/>
      <c r="S88" s="146"/>
      <c r="T88" s="147">
        <v>0</v>
      </c>
      <c r="U88" s="146">
        <f t="shared" si="15"/>
        <v>0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209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">
      <c r="A89" s="139">
        <v>80</v>
      </c>
      <c r="B89" s="139" t="s">
        <v>246</v>
      </c>
      <c r="C89" s="169" t="s">
        <v>248</v>
      </c>
      <c r="D89" s="145" t="s">
        <v>99</v>
      </c>
      <c r="E89" s="151">
        <v>1</v>
      </c>
      <c r="F89" s="153"/>
      <c r="G89" s="153"/>
      <c r="H89" s="153"/>
      <c r="I89" s="153"/>
      <c r="J89" s="153"/>
      <c r="K89" s="153"/>
      <c r="L89" s="153">
        <v>0</v>
      </c>
      <c r="M89" s="153">
        <f t="shared" si="12"/>
        <v>0</v>
      </c>
      <c r="N89" s="146">
        <v>4.4999999999999999E-4</v>
      </c>
      <c r="O89" s="146">
        <f t="shared" si="13"/>
        <v>4.4999999999999999E-4</v>
      </c>
      <c r="P89" s="146">
        <v>0</v>
      </c>
      <c r="Q89" s="146">
        <f t="shared" si="14"/>
        <v>0</v>
      </c>
      <c r="R89" s="146"/>
      <c r="S89" s="146"/>
      <c r="T89" s="147">
        <v>0</v>
      </c>
      <c r="U89" s="146">
        <f t="shared" si="15"/>
        <v>0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209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">
      <c r="A90" s="139">
        <v>81</v>
      </c>
      <c r="B90" s="139" t="s">
        <v>246</v>
      </c>
      <c r="C90" s="169" t="s">
        <v>249</v>
      </c>
      <c r="D90" s="145" t="s">
        <v>99</v>
      </c>
      <c r="E90" s="151">
        <v>1</v>
      </c>
      <c r="F90" s="153"/>
      <c r="G90" s="153"/>
      <c r="H90" s="153"/>
      <c r="I90" s="153"/>
      <c r="J90" s="153"/>
      <c r="K90" s="153"/>
      <c r="L90" s="153">
        <v>0</v>
      </c>
      <c r="M90" s="153">
        <f t="shared" si="12"/>
        <v>0</v>
      </c>
      <c r="N90" s="146">
        <v>4.4999999999999999E-4</v>
      </c>
      <c r="O90" s="146">
        <f t="shared" si="13"/>
        <v>4.4999999999999999E-4</v>
      </c>
      <c r="P90" s="146">
        <v>0</v>
      </c>
      <c r="Q90" s="146">
        <f t="shared" si="14"/>
        <v>0</v>
      </c>
      <c r="R90" s="146"/>
      <c r="S90" s="146"/>
      <c r="T90" s="147">
        <v>0</v>
      </c>
      <c r="U90" s="146">
        <f t="shared" si="15"/>
        <v>0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209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">
      <c r="A91" s="139">
        <v>82</v>
      </c>
      <c r="B91" s="139" t="s">
        <v>246</v>
      </c>
      <c r="C91" s="169" t="s">
        <v>250</v>
      </c>
      <c r="D91" s="145" t="s">
        <v>99</v>
      </c>
      <c r="E91" s="151">
        <v>1</v>
      </c>
      <c r="F91" s="153"/>
      <c r="G91" s="153"/>
      <c r="H91" s="153"/>
      <c r="I91" s="153"/>
      <c r="J91" s="153"/>
      <c r="K91" s="153"/>
      <c r="L91" s="153">
        <v>0</v>
      </c>
      <c r="M91" s="153">
        <f t="shared" si="12"/>
        <v>0</v>
      </c>
      <c r="N91" s="146">
        <v>4.4999999999999999E-4</v>
      </c>
      <c r="O91" s="146">
        <f t="shared" si="13"/>
        <v>4.4999999999999999E-4</v>
      </c>
      <c r="P91" s="146">
        <v>0</v>
      </c>
      <c r="Q91" s="146">
        <f t="shared" si="14"/>
        <v>0</v>
      </c>
      <c r="R91" s="146"/>
      <c r="S91" s="146"/>
      <c r="T91" s="147">
        <v>0</v>
      </c>
      <c r="U91" s="146">
        <f t="shared" si="15"/>
        <v>0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209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ht="22.5" outlineLevel="1" x14ac:dyDescent="0.2">
      <c r="A92" s="139">
        <v>83</v>
      </c>
      <c r="B92" s="139" t="s">
        <v>246</v>
      </c>
      <c r="C92" s="169" t="s">
        <v>251</v>
      </c>
      <c r="D92" s="145" t="s">
        <v>99</v>
      </c>
      <c r="E92" s="151">
        <v>16</v>
      </c>
      <c r="F92" s="153"/>
      <c r="G92" s="153"/>
      <c r="H92" s="153"/>
      <c r="I92" s="153"/>
      <c r="J92" s="153"/>
      <c r="K92" s="153"/>
      <c r="L92" s="153">
        <v>0</v>
      </c>
      <c r="M92" s="153">
        <f t="shared" si="12"/>
        <v>0</v>
      </c>
      <c r="N92" s="146">
        <v>4.4999999999999999E-4</v>
      </c>
      <c r="O92" s="146">
        <f t="shared" si="13"/>
        <v>7.1999999999999998E-3</v>
      </c>
      <c r="P92" s="146">
        <v>0</v>
      </c>
      <c r="Q92" s="146">
        <f t="shared" si="14"/>
        <v>0</v>
      </c>
      <c r="R92" s="146"/>
      <c r="S92" s="146"/>
      <c r="T92" s="147">
        <v>0</v>
      </c>
      <c r="U92" s="146">
        <f t="shared" si="15"/>
        <v>0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209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">
      <c r="A93" s="139">
        <v>84</v>
      </c>
      <c r="B93" s="139" t="s">
        <v>246</v>
      </c>
      <c r="C93" s="169" t="s">
        <v>252</v>
      </c>
      <c r="D93" s="145" t="s">
        <v>99</v>
      </c>
      <c r="E93" s="151">
        <v>8</v>
      </c>
      <c r="F93" s="153"/>
      <c r="G93" s="153"/>
      <c r="H93" s="153"/>
      <c r="I93" s="153"/>
      <c r="J93" s="153"/>
      <c r="K93" s="153"/>
      <c r="L93" s="153">
        <v>0</v>
      </c>
      <c r="M93" s="153">
        <f t="shared" si="12"/>
        <v>0</v>
      </c>
      <c r="N93" s="146">
        <v>4.4999999999999999E-4</v>
      </c>
      <c r="O93" s="146">
        <f t="shared" si="13"/>
        <v>3.5999999999999999E-3</v>
      </c>
      <c r="P93" s="146">
        <v>0</v>
      </c>
      <c r="Q93" s="146">
        <f t="shared" si="14"/>
        <v>0</v>
      </c>
      <c r="R93" s="146"/>
      <c r="S93" s="146"/>
      <c r="T93" s="147">
        <v>0</v>
      </c>
      <c r="U93" s="146">
        <f t="shared" si="15"/>
        <v>0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209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ht="22.5" outlineLevel="1" x14ac:dyDescent="0.2">
      <c r="A94" s="139">
        <v>85</v>
      </c>
      <c r="B94" s="139" t="s">
        <v>253</v>
      </c>
      <c r="C94" s="169" t="s">
        <v>254</v>
      </c>
      <c r="D94" s="145" t="s">
        <v>99</v>
      </c>
      <c r="E94" s="151">
        <v>1</v>
      </c>
      <c r="F94" s="153"/>
      <c r="G94" s="153"/>
      <c r="H94" s="153"/>
      <c r="I94" s="153"/>
      <c r="J94" s="153"/>
      <c r="K94" s="153"/>
      <c r="L94" s="153">
        <v>0</v>
      </c>
      <c r="M94" s="153">
        <f t="shared" si="12"/>
        <v>0</v>
      </c>
      <c r="N94" s="146">
        <v>0</v>
      </c>
      <c r="O94" s="146">
        <f t="shared" si="13"/>
        <v>0</v>
      </c>
      <c r="P94" s="146">
        <v>0</v>
      </c>
      <c r="Q94" s="146">
        <f t="shared" si="14"/>
        <v>0</v>
      </c>
      <c r="R94" s="146"/>
      <c r="S94" s="146"/>
      <c r="T94" s="147">
        <v>0</v>
      </c>
      <c r="U94" s="146">
        <f t="shared" si="15"/>
        <v>0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209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">
      <c r="A95" s="139">
        <v>86</v>
      </c>
      <c r="B95" s="139" t="s">
        <v>255</v>
      </c>
      <c r="C95" s="169" t="s">
        <v>256</v>
      </c>
      <c r="D95" s="145" t="s">
        <v>93</v>
      </c>
      <c r="E95" s="151">
        <v>210</v>
      </c>
      <c r="F95" s="153"/>
      <c r="G95" s="153"/>
      <c r="H95" s="153"/>
      <c r="I95" s="153"/>
      <c r="J95" s="153"/>
      <c r="K95" s="153"/>
      <c r="L95" s="153">
        <v>0</v>
      </c>
      <c r="M95" s="153">
        <f t="shared" si="12"/>
        <v>0</v>
      </c>
      <c r="N95" s="146">
        <v>0</v>
      </c>
      <c r="O95" s="146">
        <f t="shared" si="13"/>
        <v>0</v>
      </c>
      <c r="P95" s="146">
        <v>0</v>
      </c>
      <c r="Q95" s="146">
        <f t="shared" si="14"/>
        <v>0</v>
      </c>
      <c r="R95" s="146"/>
      <c r="S95" s="146"/>
      <c r="T95" s="147">
        <v>0</v>
      </c>
      <c r="U95" s="146">
        <f t="shared" si="15"/>
        <v>0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209</v>
      </c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">
      <c r="A96" s="139">
        <v>87</v>
      </c>
      <c r="B96" s="139" t="s">
        <v>257</v>
      </c>
      <c r="C96" s="169" t="s">
        <v>258</v>
      </c>
      <c r="D96" s="145" t="s">
        <v>99</v>
      </c>
      <c r="E96" s="151">
        <v>8</v>
      </c>
      <c r="F96" s="153"/>
      <c r="G96" s="153"/>
      <c r="H96" s="153"/>
      <c r="I96" s="153"/>
      <c r="J96" s="153"/>
      <c r="K96" s="153"/>
      <c r="L96" s="153">
        <v>0</v>
      </c>
      <c r="M96" s="153">
        <f t="shared" si="12"/>
        <v>0</v>
      </c>
      <c r="N96" s="146">
        <v>0</v>
      </c>
      <c r="O96" s="146">
        <f t="shared" si="13"/>
        <v>0</v>
      </c>
      <c r="P96" s="146">
        <v>0</v>
      </c>
      <c r="Q96" s="146">
        <f t="shared" si="14"/>
        <v>0</v>
      </c>
      <c r="R96" s="146"/>
      <c r="S96" s="146"/>
      <c r="T96" s="147">
        <v>0</v>
      </c>
      <c r="U96" s="146">
        <f t="shared" si="15"/>
        <v>0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209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ht="22.5" outlineLevel="1" x14ac:dyDescent="0.2">
      <c r="A97" s="139">
        <v>88</v>
      </c>
      <c r="B97" s="139" t="s">
        <v>259</v>
      </c>
      <c r="C97" s="169" t="s">
        <v>260</v>
      </c>
      <c r="D97" s="145" t="s">
        <v>99</v>
      </c>
      <c r="E97" s="151">
        <v>1</v>
      </c>
      <c r="F97" s="153"/>
      <c r="G97" s="153"/>
      <c r="H97" s="153"/>
      <c r="I97" s="153"/>
      <c r="J97" s="153"/>
      <c r="K97" s="153"/>
      <c r="L97" s="153">
        <v>0</v>
      </c>
      <c r="M97" s="153">
        <f t="shared" si="12"/>
        <v>0</v>
      </c>
      <c r="N97" s="146">
        <v>0</v>
      </c>
      <c r="O97" s="146">
        <f t="shared" si="13"/>
        <v>0</v>
      </c>
      <c r="P97" s="146">
        <v>0</v>
      </c>
      <c r="Q97" s="146">
        <f t="shared" si="14"/>
        <v>0</v>
      </c>
      <c r="R97" s="146"/>
      <c r="S97" s="146"/>
      <c r="T97" s="147">
        <v>0</v>
      </c>
      <c r="U97" s="146">
        <f t="shared" si="15"/>
        <v>0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209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ht="22.5" outlineLevel="1" x14ac:dyDescent="0.2">
      <c r="A98" s="139">
        <v>89</v>
      </c>
      <c r="B98" s="139" t="s">
        <v>261</v>
      </c>
      <c r="C98" s="169" t="s">
        <v>262</v>
      </c>
      <c r="D98" s="145" t="s">
        <v>99</v>
      </c>
      <c r="E98" s="151">
        <v>2</v>
      </c>
      <c r="F98" s="153"/>
      <c r="G98" s="153"/>
      <c r="H98" s="153"/>
      <c r="I98" s="153"/>
      <c r="J98" s="153"/>
      <c r="K98" s="153"/>
      <c r="L98" s="153">
        <v>0</v>
      </c>
      <c r="M98" s="153">
        <f t="shared" si="12"/>
        <v>0</v>
      </c>
      <c r="N98" s="146">
        <v>0</v>
      </c>
      <c r="O98" s="146">
        <f t="shared" si="13"/>
        <v>0</v>
      </c>
      <c r="P98" s="146">
        <v>0</v>
      </c>
      <c r="Q98" s="146">
        <f t="shared" si="14"/>
        <v>0</v>
      </c>
      <c r="R98" s="146"/>
      <c r="S98" s="146"/>
      <c r="T98" s="147">
        <v>0</v>
      </c>
      <c r="U98" s="146">
        <f t="shared" si="15"/>
        <v>0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209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ht="22.5" outlineLevel="1" x14ac:dyDescent="0.2">
      <c r="A99" s="139">
        <v>90</v>
      </c>
      <c r="B99" s="139" t="s">
        <v>263</v>
      </c>
      <c r="C99" s="169" t="s">
        <v>264</v>
      </c>
      <c r="D99" s="145" t="s">
        <v>99</v>
      </c>
      <c r="E99" s="151">
        <v>1</v>
      </c>
      <c r="F99" s="153"/>
      <c r="G99" s="153"/>
      <c r="H99" s="153"/>
      <c r="I99" s="153"/>
      <c r="J99" s="153"/>
      <c r="K99" s="153"/>
      <c r="L99" s="153">
        <v>0</v>
      </c>
      <c r="M99" s="153">
        <f t="shared" si="12"/>
        <v>0</v>
      </c>
      <c r="N99" s="146">
        <v>0</v>
      </c>
      <c r="O99" s="146">
        <f t="shared" si="13"/>
        <v>0</v>
      </c>
      <c r="P99" s="146">
        <v>0</v>
      </c>
      <c r="Q99" s="146">
        <f t="shared" si="14"/>
        <v>0</v>
      </c>
      <c r="R99" s="146"/>
      <c r="S99" s="146"/>
      <c r="T99" s="147">
        <v>0</v>
      </c>
      <c r="U99" s="146">
        <f t="shared" si="15"/>
        <v>0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209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ht="33.75" outlineLevel="1" x14ac:dyDescent="0.2">
      <c r="A100" s="139">
        <v>91</v>
      </c>
      <c r="B100" s="139" t="s">
        <v>265</v>
      </c>
      <c r="C100" s="169" t="s">
        <v>266</v>
      </c>
      <c r="D100" s="145" t="s">
        <v>99</v>
      </c>
      <c r="E100" s="151">
        <v>1</v>
      </c>
      <c r="F100" s="153"/>
      <c r="G100" s="153"/>
      <c r="H100" s="153"/>
      <c r="I100" s="153"/>
      <c r="J100" s="153"/>
      <c r="K100" s="153"/>
      <c r="L100" s="153">
        <v>0</v>
      </c>
      <c r="M100" s="153">
        <f t="shared" si="12"/>
        <v>0</v>
      </c>
      <c r="N100" s="146">
        <v>0</v>
      </c>
      <c r="O100" s="146">
        <f t="shared" si="13"/>
        <v>0</v>
      </c>
      <c r="P100" s="146">
        <v>0</v>
      </c>
      <c r="Q100" s="146">
        <f t="shared" si="14"/>
        <v>0</v>
      </c>
      <c r="R100" s="146"/>
      <c r="S100" s="146"/>
      <c r="T100" s="147">
        <v>0</v>
      </c>
      <c r="U100" s="146">
        <f t="shared" si="15"/>
        <v>0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209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ht="22.5" outlineLevel="1" x14ac:dyDescent="0.2">
      <c r="A101" s="139">
        <v>92</v>
      </c>
      <c r="B101" s="139" t="s">
        <v>267</v>
      </c>
      <c r="C101" s="169" t="s">
        <v>268</v>
      </c>
      <c r="D101" s="145" t="s">
        <v>99</v>
      </c>
      <c r="E101" s="151">
        <v>3</v>
      </c>
      <c r="F101" s="153"/>
      <c r="G101" s="153"/>
      <c r="H101" s="153"/>
      <c r="I101" s="153"/>
      <c r="J101" s="153"/>
      <c r="K101" s="153"/>
      <c r="L101" s="153">
        <v>0</v>
      </c>
      <c r="M101" s="153">
        <f t="shared" si="12"/>
        <v>0</v>
      </c>
      <c r="N101" s="146">
        <v>0</v>
      </c>
      <c r="O101" s="146">
        <f t="shared" si="13"/>
        <v>0</v>
      </c>
      <c r="P101" s="146">
        <v>0</v>
      </c>
      <c r="Q101" s="146">
        <f t="shared" si="14"/>
        <v>0</v>
      </c>
      <c r="R101" s="146"/>
      <c r="S101" s="146"/>
      <c r="T101" s="147">
        <v>0</v>
      </c>
      <c r="U101" s="146">
        <f t="shared" si="15"/>
        <v>0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209</v>
      </c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">
      <c r="A102" s="139">
        <v>93</v>
      </c>
      <c r="B102" s="139" t="s">
        <v>269</v>
      </c>
      <c r="C102" s="169" t="s">
        <v>270</v>
      </c>
      <c r="D102" s="145" t="s">
        <v>99</v>
      </c>
      <c r="E102" s="151">
        <v>3</v>
      </c>
      <c r="F102" s="153"/>
      <c r="G102" s="153"/>
      <c r="H102" s="153"/>
      <c r="I102" s="153"/>
      <c r="J102" s="153"/>
      <c r="K102" s="153"/>
      <c r="L102" s="153">
        <v>0</v>
      </c>
      <c r="M102" s="153">
        <f t="shared" si="12"/>
        <v>0</v>
      </c>
      <c r="N102" s="146">
        <v>0</v>
      </c>
      <c r="O102" s="146">
        <f t="shared" si="13"/>
        <v>0</v>
      </c>
      <c r="P102" s="146">
        <v>0</v>
      </c>
      <c r="Q102" s="146">
        <f t="shared" si="14"/>
        <v>0</v>
      </c>
      <c r="R102" s="146"/>
      <c r="S102" s="146"/>
      <c r="T102" s="147">
        <v>0</v>
      </c>
      <c r="U102" s="146">
        <f t="shared" si="15"/>
        <v>0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209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">
      <c r="A103" s="139">
        <v>94</v>
      </c>
      <c r="B103" s="139" t="s">
        <v>271</v>
      </c>
      <c r="C103" s="169" t="s">
        <v>272</v>
      </c>
      <c r="D103" s="145" t="s">
        <v>99</v>
      </c>
      <c r="E103" s="151">
        <v>2</v>
      </c>
      <c r="F103" s="153"/>
      <c r="G103" s="153"/>
      <c r="H103" s="153"/>
      <c r="I103" s="153"/>
      <c r="J103" s="153"/>
      <c r="K103" s="153"/>
      <c r="L103" s="153">
        <v>0</v>
      </c>
      <c r="M103" s="153">
        <f t="shared" si="12"/>
        <v>0</v>
      </c>
      <c r="N103" s="146">
        <v>0</v>
      </c>
      <c r="O103" s="146">
        <f t="shared" si="13"/>
        <v>0</v>
      </c>
      <c r="P103" s="146">
        <v>0</v>
      </c>
      <c r="Q103" s="146">
        <f t="shared" si="14"/>
        <v>0</v>
      </c>
      <c r="R103" s="146"/>
      <c r="S103" s="146"/>
      <c r="T103" s="147">
        <v>0</v>
      </c>
      <c r="U103" s="146">
        <f t="shared" si="15"/>
        <v>0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209</v>
      </c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ht="22.5" outlineLevel="1" x14ac:dyDescent="0.2">
      <c r="A104" s="139">
        <v>95</v>
      </c>
      <c r="B104" s="139" t="s">
        <v>271</v>
      </c>
      <c r="C104" s="169" t="s">
        <v>273</v>
      </c>
      <c r="D104" s="145" t="s">
        <v>99</v>
      </c>
      <c r="E104" s="151">
        <v>8</v>
      </c>
      <c r="F104" s="153"/>
      <c r="G104" s="153"/>
      <c r="H104" s="153"/>
      <c r="I104" s="153"/>
      <c r="J104" s="153"/>
      <c r="K104" s="153"/>
      <c r="L104" s="153">
        <v>0</v>
      </c>
      <c r="M104" s="153">
        <f t="shared" si="12"/>
        <v>0</v>
      </c>
      <c r="N104" s="146">
        <v>0</v>
      </c>
      <c r="O104" s="146">
        <f t="shared" si="13"/>
        <v>0</v>
      </c>
      <c r="P104" s="146">
        <v>0</v>
      </c>
      <c r="Q104" s="146">
        <f t="shared" si="14"/>
        <v>0</v>
      </c>
      <c r="R104" s="146"/>
      <c r="S104" s="146"/>
      <c r="T104" s="147">
        <v>0</v>
      </c>
      <c r="U104" s="146">
        <f t="shared" si="15"/>
        <v>0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209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">
      <c r="A105" s="139">
        <v>96</v>
      </c>
      <c r="B105" s="139" t="s">
        <v>274</v>
      </c>
      <c r="C105" s="169" t="s">
        <v>275</v>
      </c>
      <c r="D105" s="145" t="s">
        <v>93</v>
      </c>
      <c r="E105" s="151">
        <v>20</v>
      </c>
      <c r="F105" s="153"/>
      <c r="G105" s="153"/>
      <c r="H105" s="153"/>
      <c r="I105" s="153"/>
      <c r="J105" s="153"/>
      <c r="K105" s="153"/>
      <c r="L105" s="153">
        <v>0</v>
      </c>
      <c r="M105" s="153">
        <f t="shared" si="12"/>
        <v>0</v>
      </c>
      <c r="N105" s="146">
        <v>1.3600000000000001E-3</v>
      </c>
      <c r="O105" s="146">
        <f t="shared" si="13"/>
        <v>2.7199999999999998E-2</v>
      </c>
      <c r="P105" s="146">
        <v>0</v>
      </c>
      <c r="Q105" s="146">
        <f t="shared" si="14"/>
        <v>0</v>
      </c>
      <c r="R105" s="146"/>
      <c r="S105" s="146"/>
      <c r="T105" s="147">
        <v>0</v>
      </c>
      <c r="U105" s="146">
        <f t="shared" si="15"/>
        <v>0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209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">
      <c r="A106" s="139">
        <v>97</v>
      </c>
      <c r="B106" s="139" t="s">
        <v>276</v>
      </c>
      <c r="C106" s="169" t="s">
        <v>277</v>
      </c>
      <c r="D106" s="145" t="s">
        <v>99</v>
      </c>
      <c r="E106" s="151">
        <v>5</v>
      </c>
      <c r="F106" s="153"/>
      <c r="G106" s="153"/>
      <c r="H106" s="153"/>
      <c r="I106" s="153"/>
      <c r="J106" s="153"/>
      <c r="K106" s="153"/>
      <c r="L106" s="153">
        <v>0</v>
      </c>
      <c r="M106" s="153">
        <f t="shared" si="12"/>
        <v>0</v>
      </c>
      <c r="N106" s="146">
        <v>1.9E-3</v>
      </c>
      <c r="O106" s="146">
        <f t="shared" si="13"/>
        <v>9.4999999999999998E-3</v>
      </c>
      <c r="P106" s="146">
        <v>0</v>
      </c>
      <c r="Q106" s="146">
        <f t="shared" si="14"/>
        <v>0</v>
      </c>
      <c r="R106" s="146"/>
      <c r="S106" s="146"/>
      <c r="T106" s="147">
        <v>0</v>
      </c>
      <c r="U106" s="146">
        <f t="shared" si="15"/>
        <v>0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209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">
      <c r="A107" s="139">
        <v>98</v>
      </c>
      <c r="B107" s="139" t="s">
        <v>278</v>
      </c>
      <c r="C107" s="169" t="s">
        <v>279</v>
      </c>
      <c r="D107" s="145" t="s">
        <v>99</v>
      </c>
      <c r="E107" s="151">
        <v>1</v>
      </c>
      <c r="F107" s="153"/>
      <c r="G107" s="153"/>
      <c r="H107" s="153"/>
      <c r="I107" s="153"/>
      <c r="J107" s="153"/>
      <c r="K107" s="153"/>
      <c r="L107" s="153">
        <v>0</v>
      </c>
      <c r="M107" s="153">
        <f t="shared" si="12"/>
        <v>0</v>
      </c>
      <c r="N107" s="146">
        <v>0</v>
      </c>
      <c r="O107" s="146">
        <f t="shared" si="13"/>
        <v>0</v>
      </c>
      <c r="P107" s="146">
        <v>0</v>
      </c>
      <c r="Q107" s="146">
        <f t="shared" si="14"/>
        <v>0</v>
      </c>
      <c r="R107" s="146"/>
      <c r="S107" s="146"/>
      <c r="T107" s="147">
        <v>2.0851700000000002</v>
      </c>
      <c r="U107" s="146">
        <f t="shared" si="15"/>
        <v>2.09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94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">
      <c r="A108" s="139">
        <v>99</v>
      </c>
      <c r="B108" s="139" t="s">
        <v>280</v>
      </c>
      <c r="C108" s="169" t="s">
        <v>281</v>
      </c>
      <c r="D108" s="145" t="s">
        <v>99</v>
      </c>
      <c r="E108" s="151">
        <v>1</v>
      </c>
      <c r="F108" s="153"/>
      <c r="G108" s="153"/>
      <c r="H108" s="153"/>
      <c r="I108" s="153"/>
      <c r="J108" s="153"/>
      <c r="K108" s="153"/>
      <c r="L108" s="153">
        <v>0</v>
      </c>
      <c r="M108" s="153">
        <f t="shared" si="12"/>
        <v>0</v>
      </c>
      <c r="N108" s="146">
        <v>0</v>
      </c>
      <c r="O108" s="146">
        <f t="shared" si="13"/>
        <v>0</v>
      </c>
      <c r="P108" s="146">
        <v>0</v>
      </c>
      <c r="Q108" s="146">
        <f t="shared" si="14"/>
        <v>0</v>
      </c>
      <c r="R108" s="146"/>
      <c r="S108" s="146"/>
      <c r="T108" s="147">
        <v>0</v>
      </c>
      <c r="U108" s="146">
        <f t="shared" si="15"/>
        <v>0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209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x14ac:dyDescent="0.2">
      <c r="A109" s="140" t="s">
        <v>89</v>
      </c>
      <c r="B109" s="140" t="s">
        <v>62</v>
      </c>
      <c r="C109" s="170" t="s">
        <v>26</v>
      </c>
      <c r="D109" s="148"/>
      <c r="E109" s="152"/>
      <c r="F109" s="154"/>
      <c r="G109" s="154">
        <f>SUMIF(AE110:AE115,"&lt;&gt;NOR",G110:G115)</f>
        <v>0</v>
      </c>
      <c r="H109" s="154"/>
      <c r="I109" s="154">
        <f>SUM(I110:I115)</f>
        <v>0</v>
      </c>
      <c r="J109" s="154"/>
      <c r="K109" s="154">
        <f>SUM(K110:K115)</f>
        <v>0</v>
      </c>
      <c r="L109" s="154"/>
      <c r="M109" s="154">
        <f>SUM(M110:M115)</f>
        <v>0</v>
      </c>
      <c r="N109" s="149"/>
      <c r="O109" s="149">
        <f>SUM(O110:O115)</f>
        <v>0</v>
      </c>
      <c r="P109" s="149"/>
      <c r="Q109" s="149">
        <f>SUM(Q110:Q115)</f>
        <v>0</v>
      </c>
      <c r="R109" s="149"/>
      <c r="S109" s="149"/>
      <c r="T109" s="150"/>
      <c r="U109" s="149">
        <f>SUM(U110:U115)</f>
        <v>0</v>
      </c>
      <c r="AE109" t="s">
        <v>90</v>
      </c>
    </row>
    <row r="110" spans="1:60" outlineLevel="1" x14ac:dyDescent="0.2">
      <c r="A110" s="139">
        <v>100</v>
      </c>
      <c r="B110" s="139" t="s">
        <v>282</v>
      </c>
      <c r="C110" s="169" t="s">
        <v>283</v>
      </c>
      <c r="D110" s="145" t="s">
        <v>134</v>
      </c>
      <c r="E110" s="151">
        <v>16</v>
      </c>
      <c r="F110" s="153"/>
      <c r="G110" s="153"/>
      <c r="H110" s="153"/>
      <c r="I110" s="153"/>
      <c r="J110" s="153"/>
      <c r="K110" s="153"/>
      <c r="L110" s="153">
        <v>0</v>
      </c>
      <c r="M110" s="153">
        <f t="shared" ref="M110:M115" si="16">G110*(1+L110/100)</f>
        <v>0</v>
      </c>
      <c r="N110" s="146">
        <v>0</v>
      </c>
      <c r="O110" s="146">
        <f t="shared" ref="O110:O115" si="17">ROUND(E110*N110,5)</f>
        <v>0</v>
      </c>
      <c r="P110" s="146">
        <v>0</v>
      </c>
      <c r="Q110" s="146">
        <f t="shared" ref="Q110:Q115" si="18">ROUND(E110*P110,5)</f>
        <v>0</v>
      </c>
      <c r="R110" s="146"/>
      <c r="S110" s="146"/>
      <c r="T110" s="147">
        <v>0</v>
      </c>
      <c r="U110" s="146">
        <f t="shared" ref="U110:U115" si="19">ROUND(E110*T110,2)</f>
        <v>0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94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">
      <c r="A111" s="139">
        <v>101</v>
      </c>
      <c r="B111" s="139" t="s">
        <v>284</v>
      </c>
      <c r="C111" s="169" t="s">
        <v>285</v>
      </c>
      <c r="D111" s="145" t="s">
        <v>134</v>
      </c>
      <c r="E111" s="151">
        <v>64</v>
      </c>
      <c r="F111" s="153"/>
      <c r="G111" s="153"/>
      <c r="H111" s="153"/>
      <c r="I111" s="153"/>
      <c r="J111" s="153"/>
      <c r="K111" s="153"/>
      <c r="L111" s="153">
        <v>0</v>
      </c>
      <c r="M111" s="153">
        <f t="shared" si="16"/>
        <v>0</v>
      </c>
      <c r="N111" s="146">
        <v>0</v>
      </c>
      <c r="O111" s="146">
        <f t="shared" si="17"/>
        <v>0</v>
      </c>
      <c r="P111" s="146">
        <v>0</v>
      </c>
      <c r="Q111" s="146">
        <f t="shared" si="18"/>
        <v>0</v>
      </c>
      <c r="R111" s="146"/>
      <c r="S111" s="146"/>
      <c r="T111" s="147">
        <v>0</v>
      </c>
      <c r="U111" s="146">
        <f t="shared" si="19"/>
        <v>0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94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">
      <c r="A112" s="139">
        <v>102</v>
      </c>
      <c r="B112" s="139" t="s">
        <v>286</v>
      </c>
      <c r="C112" s="169" t="s">
        <v>287</v>
      </c>
      <c r="D112" s="145" t="s">
        <v>134</v>
      </c>
      <c r="E112" s="151">
        <v>16</v>
      </c>
      <c r="F112" s="153"/>
      <c r="G112" s="153"/>
      <c r="H112" s="153"/>
      <c r="I112" s="153"/>
      <c r="J112" s="153"/>
      <c r="K112" s="153"/>
      <c r="L112" s="153">
        <v>0</v>
      </c>
      <c r="M112" s="153">
        <f t="shared" si="16"/>
        <v>0</v>
      </c>
      <c r="N112" s="146">
        <v>0</v>
      </c>
      <c r="O112" s="146">
        <f t="shared" si="17"/>
        <v>0</v>
      </c>
      <c r="P112" s="146">
        <v>0</v>
      </c>
      <c r="Q112" s="146">
        <f t="shared" si="18"/>
        <v>0</v>
      </c>
      <c r="R112" s="146"/>
      <c r="S112" s="146"/>
      <c r="T112" s="147">
        <v>0</v>
      </c>
      <c r="U112" s="146">
        <f t="shared" si="19"/>
        <v>0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94</v>
      </c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">
      <c r="A113" s="139">
        <v>103</v>
      </c>
      <c r="B113" s="139" t="s">
        <v>288</v>
      </c>
      <c r="C113" s="169" t="s">
        <v>289</v>
      </c>
      <c r="D113" s="145" t="s">
        <v>134</v>
      </c>
      <c r="E113" s="151">
        <v>8</v>
      </c>
      <c r="F113" s="153"/>
      <c r="G113" s="153"/>
      <c r="H113" s="153"/>
      <c r="I113" s="153"/>
      <c r="J113" s="153"/>
      <c r="K113" s="153"/>
      <c r="L113" s="153">
        <v>0</v>
      </c>
      <c r="M113" s="153">
        <f t="shared" si="16"/>
        <v>0</v>
      </c>
      <c r="N113" s="146">
        <v>0</v>
      </c>
      <c r="O113" s="146">
        <f t="shared" si="17"/>
        <v>0</v>
      </c>
      <c r="P113" s="146">
        <v>0</v>
      </c>
      <c r="Q113" s="146">
        <f t="shared" si="18"/>
        <v>0</v>
      </c>
      <c r="R113" s="146"/>
      <c r="S113" s="146"/>
      <c r="T113" s="147">
        <v>0</v>
      </c>
      <c r="U113" s="146">
        <f t="shared" si="19"/>
        <v>0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94</v>
      </c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ht="22.5" outlineLevel="1" x14ac:dyDescent="0.2">
      <c r="A114" s="139">
        <v>104</v>
      </c>
      <c r="B114" s="139" t="s">
        <v>290</v>
      </c>
      <c r="C114" s="169" t="s">
        <v>291</v>
      </c>
      <c r="D114" s="145" t="s">
        <v>134</v>
      </c>
      <c r="E114" s="151">
        <v>8</v>
      </c>
      <c r="F114" s="153"/>
      <c r="G114" s="153"/>
      <c r="H114" s="153"/>
      <c r="I114" s="153"/>
      <c r="J114" s="153"/>
      <c r="K114" s="153"/>
      <c r="L114" s="153">
        <v>0</v>
      </c>
      <c r="M114" s="153">
        <f t="shared" si="16"/>
        <v>0</v>
      </c>
      <c r="N114" s="146">
        <v>0</v>
      </c>
      <c r="O114" s="146">
        <f t="shared" si="17"/>
        <v>0</v>
      </c>
      <c r="P114" s="146">
        <v>0</v>
      </c>
      <c r="Q114" s="146">
        <f t="shared" si="18"/>
        <v>0</v>
      </c>
      <c r="R114" s="146"/>
      <c r="S114" s="146"/>
      <c r="T114" s="147">
        <v>0</v>
      </c>
      <c r="U114" s="146">
        <f t="shared" si="19"/>
        <v>0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94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">
      <c r="A115" s="163">
        <v>105</v>
      </c>
      <c r="B115" s="163" t="s">
        <v>292</v>
      </c>
      <c r="C115" s="171" t="s">
        <v>293</v>
      </c>
      <c r="D115" s="164" t="s">
        <v>134</v>
      </c>
      <c r="E115" s="165">
        <v>16</v>
      </c>
      <c r="F115" s="166"/>
      <c r="G115" s="166"/>
      <c r="H115" s="166"/>
      <c r="I115" s="166"/>
      <c r="J115" s="166"/>
      <c r="K115" s="166"/>
      <c r="L115" s="166">
        <v>0</v>
      </c>
      <c r="M115" s="166">
        <f t="shared" si="16"/>
        <v>0</v>
      </c>
      <c r="N115" s="167">
        <v>0</v>
      </c>
      <c r="O115" s="167">
        <f t="shared" si="17"/>
        <v>0</v>
      </c>
      <c r="P115" s="167">
        <v>0</v>
      </c>
      <c r="Q115" s="167">
        <f t="shared" si="18"/>
        <v>0</v>
      </c>
      <c r="R115" s="167"/>
      <c r="S115" s="167"/>
      <c r="T115" s="168">
        <v>0</v>
      </c>
      <c r="U115" s="167">
        <f t="shared" si="19"/>
        <v>0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94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x14ac:dyDescent="0.2">
      <c r="A116" s="4"/>
      <c r="B116" s="5" t="s">
        <v>294</v>
      </c>
      <c r="C116" s="172" t="s">
        <v>294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AC116">
        <v>12</v>
      </c>
      <c r="AD116">
        <v>21</v>
      </c>
    </row>
    <row r="117" spans="1:60" x14ac:dyDescent="0.2">
      <c r="C117" s="173"/>
      <c r="AE117" t="s">
        <v>295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2014-02-28T09:52:57Z</cp:lastPrinted>
  <dcterms:created xsi:type="dcterms:W3CDTF">2009-04-08T07:15:50Z</dcterms:created>
  <dcterms:modified xsi:type="dcterms:W3CDTF">2025-05-20T09:51:13Z</dcterms:modified>
</cp:coreProperties>
</file>